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5" yWindow="120" windowWidth="7890" windowHeight="9180" tabRatio="820" activeTab="2"/>
  </bookViews>
  <sheets>
    <sheet name="Graficos 3 y 4" sheetId="80" r:id="rId1"/>
    <sheet name="Grafica 5" sheetId="91" r:id="rId2"/>
    <sheet name="Grafica 6" sheetId="90" r:id="rId3"/>
  </sheets>
  <externalReferences>
    <externalReference r:id="rId6"/>
  </externalReferences>
  <definedNames/>
  <calcPr calcId="145621"/>
</workbook>
</file>

<file path=xl/sharedStrings.xml><?xml version="1.0" encoding="utf-8"?>
<sst xmlns="http://schemas.openxmlformats.org/spreadsheetml/2006/main" count="140" uniqueCount="57">
  <si>
    <t xml:space="preserve">Atención en el contacto </t>
  </si>
  <si>
    <t xml:space="preserve">Atención en los pequeños detalles </t>
  </si>
  <si>
    <t xml:space="preserve">Condiciones de las instalaciones </t>
  </si>
  <si>
    <t xml:space="preserve">Horarios de atención </t>
  </si>
  <si>
    <t xml:space="preserve">Posibilidades de contacto </t>
  </si>
  <si>
    <t xml:space="preserve">Presentación personal de los empleados </t>
  </si>
  <si>
    <t xml:space="preserve">Prueba de ruta </t>
  </si>
  <si>
    <t xml:space="preserve">Ubicación geográfica </t>
  </si>
  <si>
    <t xml:space="preserve">Alternativas de transporte </t>
  </si>
  <si>
    <t>Atención ágil para asignar cita</t>
  </si>
  <si>
    <t>Atención brindada durante la visita</t>
  </si>
  <si>
    <t xml:space="preserve">Capacidad de atender servicios mayores </t>
  </si>
  <si>
    <t>Capacidad de atender servicios menores</t>
  </si>
  <si>
    <t>Conservación del precio pactado</t>
  </si>
  <si>
    <t xml:space="preserve">Cuidado del carro durante la reparación </t>
  </si>
  <si>
    <t xml:space="preserve">Cumplimiento de la promesa en relación con el servicio prestado </t>
  </si>
  <si>
    <t>Disponibilidad de fecha cercana para recibir el carro para arreglar</t>
  </si>
  <si>
    <t xml:space="preserve">Dotación de equipos y herramientas </t>
  </si>
  <si>
    <t xml:space="preserve">Duración de la prestación del servicio </t>
  </si>
  <si>
    <t xml:space="preserve">Entrega del carro </t>
  </si>
  <si>
    <t xml:space="preserve">Habilidad para anticipar posibles daños </t>
  </si>
  <si>
    <t xml:space="preserve">Honestidad </t>
  </si>
  <si>
    <t xml:space="preserve">Idoneidad del personal </t>
  </si>
  <si>
    <t xml:space="preserve">Información de seguimiento de la reparación </t>
  </si>
  <si>
    <t>Información oportuna sobre cambios de precio.</t>
  </si>
  <si>
    <t xml:space="preserve">Legalidad del negocio </t>
  </si>
  <si>
    <t>Orden y limpieza.</t>
  </si>
  <si>
    <t>Posibilidad de negociación</t>
  </si>
  <si>
    <t>Precio de los repuestos</t>
  </si>
  <si>
    <t>Precio del servicio</t>
  </si>
  <si>
    <t xml:space="preserve">Procedimiento de recepción del carro </t>
  </si>
  <si>
    <t xml:space="preserve">Reparación </t>
  </si>
  <si>
    <t xml:space="preserve">Repuestos </t>
  </si>
  <si>
    <t>Seguridad personal en sector</t>
  </si>
  <si>
    <t>TOTAL</t>
  </si>
  <si>
    <t>ATRIBUTOS</t>
  </si>
  <si>
    <t>Ideal</t>
  </si>
  <si>
    <t>Peso
 Relativo</t>
  </si>
  <si>
    <t>Calificación de los Talleres</t>
  </si>
  <si>
    <t>Talleres
Concesionarios</t>
  </si>
  <si>
    <t>Talleres
Independientes</t>
  </si>
  <si>
    <t>Dif C-I</t>
  </si>
  <si>
    <t>Promedio de talleres</t>
  </si>
  <si>
    <t>Promedio-Ideal</t>
  </si>
  <si>
    <r>
      <t>Gráfica 4</t>
    </r>
    <r>
      <rPr>
        <sz val="11"/>
        <color theme="1"/>
        <rFont val="Arial"/>
        <family val="2"/>
      </rPr>
      <t>. Diferencias de desempeño entre los “Talleres de los concesionarios” y los “Talleres independientes”</t>
    </r>
  </si>
  <si>
    <r>
      <rPr>
        <b/>
        <sz val="11"/>
        <color theme="1"/>
        <rFont val="Arial"/>
        <family val="2"/>
      </rPr>
      <t>Gráfica 3</t>
    </r>
    <r>
      <rPr>
        <sz val="11"/>
        <color theme="1"/>
        <rFont val="Arial"/>
        <family val="2"/>
      </rPr>
      <t>.Calificación total de cada modalidad de taller</t>
    </r>
  </si>
  <si>
    <r>
      <rPr>
        <b/>
        <sz val="11"/>
        <color theme="1"/>
        <rFont val="Calibri"/>
        <family val="2"/>
        <scheme val="minor"/>
      </rPr>
      <t>Gráfica 5</t>
    </r>
    <r>
      <rPr>
        <sz val="11"/>
        <color theme="1"/>
        <rFont val="Calibri"/>
        <family val="2"/>
        <scheme val="minor"/>
      </rPr>
      <t>. Relación entre peso relativo de los atributos y la calificación recibida por el “Taller ideal”, los ““Talleres de los concesionarios”” y los “Talleres independientes”</t>
    </r>
  </si>
  <si>
    <t>Desempeño promedio-Desempeño Ideal</t>
  </si>
  <si>
    <t>Concesionario-IDEAL</t>
  </si>
  <si>
    <t>Independiente-IDEAL</t>
  </si>
  <si>
    <t xml:space="preserve">Cumplimiento de la promesa </t>
  </si>
  <si>
    <t>Disponibilidad de fecha cercana para recibir
 el carro para arreglar</t>
  </si>
  <si>
    <t>Información oportuna sobre cambios de precio</t>
  </si>
  <si>
    <t>Prom. PR</t>
  </si>
  <si>
    <t>Prom. Calificaciones</t>
  </si>
  <si>
    <t>Gráfica 6. Oportunidades en el mercado (“Desempeño promedio ofrecido” menos “Desempeño ideal”)</t>
  </si>
  <si>
    <t>Claificación de desempeño v.s. Peso relativo, por atributo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</si>
</sst>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/>
    <xf numFmtId="0" fontId="3" fillId="0" borderId="1" xfId="0" applyFont="1" applyBorder="1"/>
    <xf numFmtId="2" fontId="0" fillId="2" borderId="1" xfId="0" applyNumberFormat="1" applyFill="1" applyBorder="1"/>
    <xf numFmtId="2" fontId="0" fillId="0" borderId="0" xfId="0" applyNumberForma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vertical="center"/>
    </xf>
    <xf numFmtId="2" fontId="0" fillId="0" borderId="0" xfId="0" applyNumberFormat="1" applyFill="1" applyBorder="1"/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/>
    </xf>
    <xf numFmtId="2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/>
    <xf numFmtId="2" fontId="2" fillId="3" borderId="1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2" fontId="0" fillId="3" borderId="0" xfId="0" applyNumberFormat="1" applyFill="1" applyBorder="1" applyAlignment="1">
      <alignment horizontal="center"/>
    </xf>
    <xf numFmtId="2" fontId="0" fillId="3" borderId="0" xfId="0" applyNumberFormat="1" applyFill="1" applyBorder="1"/>
    <xf numFmtId="0" fontId="2" fillId="0" borderId="0" xfId="0" applyFont="1" applyFill="1" applyBorder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0" fontId="6" fillId="0" borderId="1" xfId="0" applyFont="1" applyBorder="1"/>
    <xf numFmtId="2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2" fontId="2" fillId="3" borderId="0" xfId="0" applyNumberFormat="1" applyFont="1" applyFill="1" applyBorder="1" applyAlignment="1">
      <alignment horizontal="center"/>
    </xf>
    <xf numFmtId="0" fontId="7" fillId="0" borderId="0" xfId="0" applyFont="1" applyBorder="1"/>
    <xf numFmtId="0" fontId="2" fillId="3" borderId="1" xfId="0" applyFont="1" applyFill="1" applyBorder="1" applyAlignment="1">
      <alignment horizontal="center"/>
    </xf>
    <xf numFmtId="0" fontId="4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0" fillId="4" borderId="0" xfId="0" applyFill="1" applyBorder="1" applyAlignment="1">
      <alignment horizontal="center" wrapText="1"/>
    </xf>
    <xf numFmtId="2" fontId="2" fillId="3" borderId="1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Comparativo Consolidado Talleres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'Graficos 3 y 4'!$D$3:$F$3</c:f>
              <c:strCache/>
            </c:strRef>
          </c:cat>
          <c:val>
            <c:numRef>
              <c:f>'Graficos 3 y 4'!$D$38:$F$38</c:f>
              <c:numCache/>
            </c:numRef>
          </c:val>
        </c:ser>
        <c:axId val="39439563"/>
        <c:axId val="19411748"/>
      </c:barChart>
      <c:catAx>
        <c:axId val="394395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9411748"/>
        <c:crosses val="autoZero"/>
        <c:auto val="1"/>
        <c:lblOffset val="100"/>
        <c:noMultiLvlLbl val="0"/>
      </c:catAx>
      <c:valAx>
        <c:axId val="19411748"/>
        <c:scaling>
          <c:orientation val="minMax"/>
        </c:scaling>
        <c:axPos val="l"/>
        <c:majorGridlines/>
        <c:delete val="0"/>
        <c:numFmt formatCode="0.00" sourceLinked="1"/>
        <c:majorTickMark val="none"/>
        <c:minorTickMark val="none"/>
        <c:tickLblPos val="nextTo"/>
        <c:crossAx val="39439563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'Graficos 3 y 4'!$B$4:$B$37</c:f>
              <c:strCache/>
            </c:strRef>
          </c:cat>
          <c:val>
            <c:numRef>
              <c:f>'Graficos 3 y 4'!$I$4:$I$37</c:f>
              <c:numCache/>
            </c:numRef>
          </c:val>
          <c:smooth val="0"/>
        </c:ser>
        <c:axId val="40488005"/>
        <c:axId val="28847726"/>
      </c:lineChart>
      <c:catAx>
        <c:axId val="404880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Calibri"/>
                <a:ea typeface="Calibri"/>
                <a:cs typeface="Calibri"/>
              </a:defRPr>
            </a:pPr>
          </a:p>
        </c:txPr>
        <c:crossAx val="28847726"/>
        <c:crosses val="autoZero"/>
        <c:auto val="1"/>
        <c:lblOffset val="100"/>
        <c:noMultiLvlLbl val="0"/>
      </c:catAx>
      <c:valAx>
        <c:axId val="28847726"/>
        <c:scaling>
          <c:orientation val="minMax"/>
        </c:scaling>
        <c:axPos val="l"/>
        <c:majorGridlines/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40488005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5"/>
          <c:y val="0.12425"/>
          <c:w val="0.72925"/>
          <c:h val="0.74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'Grafica 5'!$D$3</c:f>
              <c:strCache>
                <c:ptCount val="1"/>
                <c:pt idx="0">
                  <c:v>Ideal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'Grafica 5'!$C$4:$C$37</c:f>
              <c:numCache/>
            </c:numRef>
          </c:xVal>
          <c:yVal>
            <c:numRef>
              <c:f>'Grafica 5'!$D$4:$D$37</c:f>
              <c:numCache/>
            </c:numRef>
          </c:yVal>
          <c:smooth val="0"/>
        </c:ser>
        <c:ser>
          <c:idx val="1"/>
          <c:order val="1"/>
          <c:tx>
            <c:strRef>
              <c:f>'Grafica 5'!$E$3</c:f>
              <c:strCache>
                <c:ptCount val="1"/>
                <c:pt idx="0">
                  <c:v>Talleres
Concesionarios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'Grafica 5'!$C$4:$C$37</c:f>
              <c:numCache/>
            </c:numRef>
          </c:xVal>
          <c:yVal>
            <c:numRef>
              <c:f>'Grafica 5'!$E$4:$E$37</c:f>
              <c:numCache/>
            </c:numRef>
          </c:yVal>
          <c:smooth val="0"/>
        </c:ser>
        <c:ser>
          <c:idx val="2"/>
          <c:order val="2"/>
          <c:tx>
            <c:strRef>
              <c:f>'Grafica 5'!$F$3</c:f>
              <c:strCache>
                <c:ptCount val="1"/>
                <c:pt idx="0">
                  <c:v>Talleres
Independientes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'Grafica 5'!$C$4:$C$37</c:f>
              <c:numCache/>
            </c:numRef>
          </c:xVal>
          <c:yVal>
            <c:numRef>
              <c:f>'Grafica 5'!$F$4:$F$37</c:f>
              <c:numCache/>
            </c:numRef>
          </c:yVal>
          <c:smooth val="0"/>
        </c:ser>
        <c:axId val="58302943"/>
        <c:axId val="54964440"/>
      </c:scatterChart>
      <c:valAx>
        <c:axId val="58302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Peso relativo de los atributos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1"/>
        <c:majorTickMark val="none"/>
        <c:minorTickMark val="none"/>
        <c:tickLblPos val="nextTo"/>
        <c:crossAx val="54964440"/>
        <c:crosses val="autoZero"/>
        <c:crossBetween val="midCat"/>
        <c:dispUnits/>
      </c:valAx>
      <c:valAx>
        <c:axId val="549644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Calificación de desempeño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1"/>
        <c:majorTickMark val="none"/>
        <c:minorTickMark val="none"/>
        <c:tickLblPos val="nextTo"/>
        <c:crossAx val="58302943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3"/>
          <c:y val="0.1995"/>
          <c:w val="0.887"/>
          <c:h val="0.75375"/>
        </c:manualLayout>
      </c:layout>
      <c:lineChart>
        <c:grouping val="standard"/>
        <c:varyColors val="0"/>
        <c:ser>
          <c:idx val="0"/>
          <c:order val="0"/>
          <c:tx>
            <c:strRef>
              <c:f>'Grafica 6'!$H$3</c:f>
              <c:strCache>
                <c:ptCount val="1"/>
                <c:pt idx="0">
                  <c:v>Desempeño promedio-Desempeño Ideal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'Grafica 6'!$B$4:$B$37</c:f>
              <c:strCache/>
            </c:strRef>
          </c:cat>
          <c:val>
            <c:numRef>
              <c:f>'Grafica 6'!$H$4:$H$37</c:f>
              <c:numCache/>
            </c:numRef>
          </c:val>
          <c:smooth val="0"/>
        </c:ser>
        <c:axId val="24917913"/>
        <c:axId val="22934626"/>
      </c:lineChart>
      <c:catAx>
        <c:axId val="24917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252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22934626"/>
        <c:crosses val="autoZero"/>
        <c:auto val="1"/>
        <c:lblOffset val="100"/>
        <c:noMultiLvlLbl val="0"/>
      </c:catAx>
      <c:valAx>
        <c:axId val="22934626"/>
        <c:scaling>
          <c:orientation val="minMax"/>
        </c:scaling>
        <c:axPos val="l"/>
        <c:delete val="0"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u="none" baseline="0">
                <a:latin typeface="Calibri"/>
                <a:ea typeface="Calibri"/>
                <a:cs typeface="Calibri"/>
              </a:defRPr>
            </a:pPr>
          </a:p>
        </c:txPr>
        <c:crossAx val="24917913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40</xdr:row>
      <xdr:rowOff>104775</xdr:rowOff>
    </xdr:from>
    <xdr:to>
      <xdr:col>3</xdr:col>
      <xdr:colOff>28575</xdr:colOff>
      <xdr:row>56</xdr:row>
      <xdr:rowOff>104775</xdr:rowOff>
    </xdr:to>
    <xdr:graphicFrame macro="">
      <xdr:nvGraphicFramePr>
        <xdr:cNvPr id="26" name="25 Gráfico"/>
        <xdr:cNvGraphicFramePr/>
      </xdr:nvGraphicFramePr>
      <xdr:xfrm>
        <a:off x="190500" y="7829550"/>
        <a:ext cx="48672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58</xdr:row>
      <xdr:rowOff>47625</xdr:rowOff>
    </xdr:from>
    <xdr:to>
      <xdr:col>7</xdr:col>
      <xdr:colOff>533400</xdr:colOff>
      <xdr:row>84</xdr:row>
      <xdr:rowOff>152400</xdr:rowOff>
    </xdr:to>
    <xdr:graphicFrame macro="">
      <xdr:nvGraphicFramePr>
        <xdr:cNvPr id="28" name="27 Gráfico"/>
        <xdr:cNvGraphicFramePr/>
      </xdr:nvGraphicFramePr>
      <xdr:xfrm>
        <a:off x="371475" y="11201400"/>
        <a:ext cx="9267825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0.615</cdr:x>
      <cdr:y>0.52025</cdr:y>
    </cdr:from>
    <cdr:to>
      <cdr:x>0.75675</cdr:x>
      <cdr:y>0.5905</cdr:y>
    </cdr:to>
    <cdr:sp macro="" textlink="">
      <cdr:nvSpPr>
        <cdr:cNvPr id="2" name="5 CuadroTexto"/>
        <cdr:cNvSpPr txBox="1"/>
      </cdr:nvSpPr>
      <cdr:spPr>
        <a:xfrm>
          <a:off x="5657850" y="2286000"/>
          <a:ext cx="1304925" cy="3048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1100"/>
            <a:t>Entrega del  carro</a:t>
          </a:r>
        </a:p>
      </cdr:txBody>
    </cdr:sp>
  </cdr:relSizeAnchor>
  <cdr:relSizeAnchor xmlns:cdr="http://schemas.openxmlformats.org/drawingml/2006/chartDrawing">
    <cdr:from>
      <cdr:x>0.72925</cdr:x>
      <cdr:y>0.688</cdr:y>
    </cdr:from>
    <cdr:to>
      <cdr:x>0.8205</cdr:x>
      <cdr:y>0.7685</cdr:y>
    </cdr:to>
    <cdr:sp macro="" textlink="">
      <cdr:nvSpPr>
        <cdr:cNvPr id="4" name="5 CuadroTexto"/>
        <cdr:cNvSpPr txBox="1"/>
      </cdr:nvSpPr>
      <cdr:spPr>
        <a:xfrm>
          <a:off x="6705600" y="3019425"/>
          <a:ext cx="838200" cy="3524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900"/>
            <a:t>Precio de</a:t>
          </a:r>
          <a:r>
            <a:rPr lang="es-CO" sz="900" baseline="0"/>
            <a:t> los repuestos</a:t>
          </a:r>
          <a:endParaRPr lang="es-CO" sz="900"/>
        </a:p>
      </cdr:txBody>
    </cdr:sp>
  </cdr:relSizeAnchor>
  <cdr:relSizeAnchor xmlns:cdr="http://schemas.openxmlformats.org/drawingml/2006/chartDrawing">
    <cdr:from>
      <cdr:x>0.48925</cdr:x>
      <cdr:y>0.1565</cdr:y>
    </cdr:from>
    <cdr:to>
      <cdr:x>0.62875</cdr:x>
      <cdr:y>0.22675</cdr:y>
    </cdr:to>
    <cdr:sp macro="" textlink="">
      <cdr:nvSpPr>
        <cdr:cNvPr id="5" name="5 CuadroTexto"/>
        <cdr:cNvSpPr txBox="1"/>
      </cdr:nvSpPr>
      <cdr:spPr>
        <a:xfrm>
          <a:off x="4495800" y="685800"/>
          <a:ext cx="1285875" cy="3048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1100"/>
            <a:t>Precio del  servicio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39</xdr:row>
      <xdr:rowOff>142875</xdr:rowOff>
    </xdr:from>
    <xdr:to>
      <xdr:col>21</xdr:col>
      <xdr:colOff>266700</xdr:colOff>
      <xdr:row>62</xdr:row>
      <xdr:rowOff>161925</xdr:rowOff>
    </xdr:to>
    <xdr:graphicFrame macro="">
      <xdr:nvGraphicFramePr>
        <xdr:cNvPr id="2" name="1 Gráfico"/>
        <xdr:cNvGraphicFramePr/>
      </xdr:nvGraphicFramePr>
      <xdr:xfrm>
        <a:off x="11106150" y="8334375"/>
        <a:ext cx="920115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304800</xdr:colOff>
      <xdr:row>45</xdr:row>
      <xdr:rowOff>133350</xdr:rowOff>
    </xdr:from>
    <xdr:to>
      <xdr:col>18</xdr:col>
      <xdr:colOff>447675</xdr:colOff>
      <xdr:row>47</xdr:row>
      <xdr:rowOff>57150</xdr:rowOff>
    </xdr:to>
    <xdr:sp macro="" textlink="">
      <xdr:nvSpPr>
        <xdr:cNvPr id="3" name="2 CuadroTexto"/>
        <xdr:cNvSpPr txBox="1"/>
      </xdr:nvSpPr>
      <xdr:spPr>
        <a:xfrm>
          <a:off x="17297400" y="9467850"/>
          <a:ext cx="904875" cy="3048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CO" sz="1100"/>
            <a:t>Honestidad</a:t>
          </a:r>
        </a:p>
      </xdr:txBody>
    </xdr:sp>
    <xdr:clientData/>
  </xdr:twoCellAnchor>
  <xdr:twoCellAnchor>
    <xdr:from>
      <xdr:col>15</xdr:col>
      <xdr:colOff>95250</xdr:colOff>
      <xdr:row>52</xdr:row>
      <xdr:rowOff>171450</xdr:rowOff>
    </xdr:from>
    <xdr:to>
      <xdr:col>16</xdr:col>
      <xdr:colOff>533400</xdr:colOff>
      <xdr:row>54</xdr:row>
      <xdr:rowOff>161925</xdr:rowOff>
    </xdr:to>
    <xdr:cxnSp macro="">
      <xdr:nvCxnSpPr>
        <xdr:cNvPr id="4" name="3 Conector recto de flecha"/>
        <xdr:cNvCxnSpPr/>
      </xdr:nvCxnSpPr>
      <xdr:spPr>
        <a:xfrm flipV="1">
          <a:off x="15563850" y="10839450"/>
          <a:ext cx="1200150" cy="371475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447675</xdr:colOff>
      <xdr:row>45</xdr:row>
      <xdr:rowOff>0</xdr:rowOff>
    </xdr:from>
    <xdr:to>
      <xdr:col>16</xdr:col>
      <xdr:colOff>123825</xdr:colOff>
      <xdr:row>55</xdr:row>
      <xdr:rowOff>152400</xdr:rowOff>
    </xdr:to>
    <xdr:cxnSp macro="">
      <xdr:nvCxnSpPr>
        <xdr:cNvPr id="5" name="4 Conector recto de flecha"/>
        <xdr:cNvCxnSpPr/>
      </xdr:nvCxnSpPr>
      <xdr:spPr>
        <a:xfrm flipV="1">
          <a:off x="15154275" y="9334500"/>
          <a:ext cx="1200150" cy="205740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19050</xdr:colOff>
      <xdr:row>56</xdr:row>
      <xdr:rowOff>114300</xdr:rowOff>
    </xdr:from>
    <xdr:to>
      <xdr:col>18</xdr:col>
      <xdr:colOff>28575</xdr:colOff>
      <xdr:row>57</xdr:row>
      <xdr:rowOff>180975</xdr:rowOff>
    </xdr:to>
    <xdr:cxnSp macro="">
      <xdr:nvCxnSpPr>
        <xdr:cNvPr id="6" name="5 Conector recto de flecha"/>
        <xdr:cNvCxnSpPr/>
      </xdr:nvCxnSpPr>
      <xdr:spPr>
        <a:xfrm flipV="1">
          <a:off x="14725650" y="11544300"/>
          <a:ext cx="3057525" cy="257175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1333500</xdr:colOff>
      <xdr:row>58</xdr:row>
      <xdr:rowOff>180975</xdr:rowOff>
    </xdr:from>
    <xdr:to>
      <xdr:col>19</xdr:col>
      <xdr:colOff>504825</xdr:colOff>
      <xdr:row>59</xdr:row>
      <xdr:rowOff>0</xdr:rowOff>
    </xdr:to>
    <xdr:cxnSp macro="">
      <xdr:nvCxnSpPr>
        <xdr:cNvPr id="7" name="6 Conector recto"/>
        <xdr:cNvCxnSpPr/>
      </xdr:nvCxnSpPr>
      <xdr:spPr>
        <a:xfrm flipH="1" flipV="1">
          <a:off x="12411075" y="11991975"/>
          <a:ext cx="6610350" cy="9525"/>
        </a:xfrm>
        <a:prstGeom prst="line">
          <a:avLst/>
        </a:prstGeom>
        <a:ln w="127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161925</xdr:colOff>
      <xdr:row>41</xdr:row>
      <xdr:rowOff>95250</xdr:rowOff>
    </xdr:from>
    <xdr:to>
      <xdr:col>12</xdr:col>
      <xdr:colOff>485775</xdr:colOff>
      <xdr:row>43</xdr:row>
      <xdr:rowOff>28575</xdr:rowOff>
    </xdr:to>
    <xdr:sp macro="" textlink="">
      <xdr:nvSpPr>
        <xdr:cNvPr id="8" name="7 CuadroTexto"/>
        <xdr:cNvSpPr txBox="1"/>
      </xdr:nvSpPr>
      <xdr:spPr>
        <a:xfrm>
          <a:off x="13344525" y="8667750"/>
          <a:ext cx="323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CO" sz="1200" b="1"/>
            <a:t>y'</a:t>
          </a:r>
          <a:r>
            <a:rPr lang="es-CO" sz="1200" b="1" baseline="0"/>
            <a:t> </a:t>
          </a:r>
          <a:endParaRPr lang="es-CO" sz="1200" b="1"/>
        </a:p>
      </xdr:txBody>
    </xdr:sp>
    <xdr:clientData/>
  </xdr:twoCellAnchor>
  <xdr:twoCellAnchor>
    <xdr:from>
      <xdr:col>12</xdr:col>
      <xdr:colOff>390525</xdr:colOff>
      <xdr:row>42</xdr:row>
      <xdr:rowOff>95250</xdr:rowOff>
    </xdr:from>
    <xdr:to>
      <xdr:col>12</xdr:col>
      <xdr:colOff>400050</xdr:colOff>
      <xdr:row>59</xdr:row>
      <xdr:rowOff>180975</xdr:rowOff>
    </xdr:to>
    <xdr:cxnSp macro="">
      <xdr:nvCxnSpPr>
        <xdr:cNvPr id="9" name="8 Conector recto"/>
        <xdr:cNvCxnSpPr/>
      </xdr:nvCxnSpPr>
      <xdr:spPr>
        <a:xfrm flipH="1" flipV="1">
          <a:off x="13573125" y="8858250"/>
          <a:ext cx="9525" cy="3324225"/>
        </a:xfrm>
        <a:prstGeom prst="line">
          <a:avLst/>
        </a:prstGeom>
        <a:ln w="127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704850</xdr:colOff>
      <xdr:row>57</xdr:row>
      <xdr:rowOff>180975</xdr:rowOff>
    </xdr:from>
    <xdr:to>
      <xdr:col>20</xdr:col>
      <xdr:colOff>266700</xdr:colOff>
      <xdr:row>59</xdr:row>
      <xdr:rowOff>104775</xdr:rowOff>
    </xdr:to>
    <xdr:sp macro="" textlink="">
      <xdr:nvSpPr>
        <xdr:cNvPr id="10" name="9 CuadroTexto"/>
        <xdr:cNvSpPr txBox="1"/>
      </xdr:nvSpPr>
      <xdr:spPr>
        <a:xfrm>
          <a:off x="19221450" y="11801475"/>
          <a:ext cx="3238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CO" sz="1200" b="1"/>
            <a:t>x'</a:t>
          </a:r>
          <a:r>
            <a:rPr lang="es-CO" sz="1200" b="1" baseline="0"/>
            <a:t> </a:t>
          </a:r>
          <a:endParaRPr lang="es-CO" sz="1200" b="1"/>
        </a:p>
      </xdr:txBody>
    </xdr:sp>
    <xdr:clientData/>
  </xdr:twoCellAnchor>
  <xdr:twoCellAnchor>
    <xdr:from>
      <xdr:col>12</xdr:col>
      <xdr:colOff>447675</xdr:colOff>
      <xdr:row>54</xdr:row>
      <xdr:rowOff>0</xdr:rowOff>
    </xdr:from>
    <xdr:to>
      <xdr:col>13</xdr:col>
      <xdr:colOff>409575</xdr:colOff>
      <xdr:row>55</xdr:row>
      <xdr:rowOff>66675</xdr:rowOff>
    </xdr:to>
    <xdr:sp macro="" textlink="">
      <xdr:nvSpPr>
        <xdr:cNvPr id="11" name="5 CuadroTexto"/>
        <xdr:cNvSpPr txBox="1"/>
      </xdr:nvSpPr>
      <xdr:spPr>
        <a:xfrm>
          <a:off x="13630275" y="11049000"/>
          <a:ext cx="723900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900"/>
            <a:t>Reparación</a:t>
          </a:r>
        </a:p>
      </xdr:txBody>
    </xdr:sp>
    <xdr:clientData/>
  </xdr:twoCellAnchor>
  <xdr:twoCellAnchor>
    <xdr:from>
      <xdr:col>13</xdr:col>
      <xdr:colOff>66675</xdr:colOff>
      <xdr:row>55</xdr:row>
      <xdr:rowOff>66675</xdr:rowOff>
    </xdr:from>
    <xdr:to>
      <xdr:col>13</xdr:col>
      <xdr:colOff>666750</xdr:colOff>
      <xdr:row>57</xdr:row>
      <xdr:rowOff>85725</xdr:rowOff>
    </xdr:to>
    <xdr:cxnSp macro="">
      <xdr:nvCxnSpPr>
        <xdr:cNvPr id="12" name="11 Conector recto de flecha"/>
        <xdr:cNvCxnSpPr/>
      </xdr:nvCxnSpPr>
      <xdr:spPr>
        <a:xfrm flipH="1" flipV="1">
          <a:off x="14011275" y="11306175"/>
          <a:ext cx="600075" cy="40005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49</xdr:row>
      <xdr:rowOff>190500</xdr:rowOff>
    </xdr:from>
    <xdr:to>
      <xdr:col>14</xdr:col>
      <xdr:colOff>695325</xdr:colOff>
      <xdr:row>51</xdr:row>
      <xdr:rowOff>57150</xdr:rowOff>
    </xdr:to>
    <xdr:sp macro="" textlink="">
      <xdr:nvSpPr>
        <xdr:cNvPr id="13" name="5 CuadroTexto"/>
        <xdr:cNvSpPr txBox="1"/>
      </xdr:nvSpPr>
      <xdr:spPr>
        <a:xfrm>
          <a:off x="14706600" y="10287000"/>
          <a:ext cx="695325" cy="2476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900" baseline="0"/>
            <a:t>Repuestos</a:t>
          </a:r>
          <a:endParaRPr lang="es-CO" sz="900"/>
        </a:p>
      </xdr:txBody>
    </xdr:sp>
    <xdr:clientData/>
  </xdr:twoCellAnchor>
  <xdr:twoCellAnchor>
    <xdr:from>
      <xdr:col>13</xdr:col>
      <xdr:colOff>228600</xdr:colOff>
      <xdr:row>48</xdr:row>
      <xdr:rowOff>19050</xdr:rowOff>
    </xdr:from>
    <xdr:to>
      <xdr:col>14</xdr:col>
      <xdr:colOff>114300</xdr:colOff>
      <xdr:row>49</xdr:row>
      <xdr:rowOff>95250</xdr:rowOff>
    </xdr:to>
    <xdr:sp macro="" textlink="">
      <xdr:nvSpPr>
        <xdr:cNvPr id="14" name="5 CuadroTexto"/>
        <xdr:cNvSpPr txBox="1"/>
      </xdr:nvSpPr>
      <xdr:spPr>
        <a:xfrm>
          <a:off x="14173200" y="9925050"/>
          <a:ext cx="647700" cy="2667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900"/>
            <a:t>Cuidado</a:t>
          </a:r>
        </a:p>
      </xdr:txBody>
    </xdr:sp>
    <xdr:clientData/>
  </xdr:twoCellAnchor>
  <xdr:twoCellAnchor>
    <xdr:from>
      <xdr:col>13</xdr:col>
      <xdr:colOff>419100</xdr:colOff>
      <xdr:row>49</xdr:row>
      <xdr:rowOff>104775</xdr:rowOff>
    </xdr:from>
    <xdr:to>
      <xdr:col>14</xdr:col>
      <xdr:colOff>123825</xdr:colOff>
      <xdr:row>56</xdr:row>
      <xdr:rowOff>142875</xdr:rowOff>
    </xdr:to>
    <xdr:cxnSp macro="">
      <xdr:nvCxnSpPr>
        <xdr:cNvPr id="15" name="14 Conector recto de flecha"/>
        <xdr:cNvCxnSpPr/>
      </xdr:nvCxnSpPr>
      <xdr:spPr>
        <a:xfrm flipH="1" flipV="1">
          <a:off x="14363700" y="10201275"/>
          <a:ext cx="466725" cy="137160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200025</xdr:colOff>
      <xdr:row>51</xdr:row>
      <xdr:rowOff>76200</xdr:rowOff>
    </xdr:from>
    <xdr:to>
      <xdr:col>14</xdr:col>
      <xdr:colOff>438150</xdr:colOff>
      <xdr:row>56</xdr:row>
      <xdr:rowOff>47625</xdr:rowOff>
    </xdr:to>
    <xdr:cxnSp macro="">
      <xdr:nvCxnSpPr>
        <xdr:cNvPr id="16" name="15 Conector recto de flecha"/>
        <xdr:cNvCxnSpPr/>
      </xdr:nvCxnSpPr>
      <xdr:spPr>
        <a:xfrm flipV="1">
          <a:off x="14906625" y="10553700"/>
          <a:ext cx="238125" cy="923925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42</xdr:row>
      <xdr:rowOff>0</xdr:rowOff>
    </xdr:from>
    <xdr:to>
      <xdr:col>10</xdr:col>
      <xdr:colOff>923925</xdr:colOff>
      <xdr:row>64</xdr:row>
      <xdr:rowOff>104775</xdr:rowOff>
    </xdr:to>
    <xdr:graphicFrame macro="">
      <xdr:nvGraphicFramePr>
        <xdr:cNvPr id="12" name="11 Gráfico"/>
        <xdr:cNvGraphicFramePr/>
      </xdr:nvGraphicFramePr>
      <xdr:xfrm>
        <a:off x="457200" y="8763000"/>
        <a:ext cx="1154430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isis%20Competitivo%20con%20VPC-%20Articulo%20Taller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o 1"/>
      <sheetName val="Grafico 2"/>
      <sheetName val="Grafico 3"/>
      <sheetName val="Grafico 4"/>
    </sheetNames>
    <sheetDataSet>
      <sheetData sheetId="0" refreshError="1"/>
      <sheetData sheetId="1" refreshError="1"/>
      <sheetData sheetId="2">
        <row r="3">
          <cell r="D3" t="str">
            <v>Ideal</v>
          </cell>
          <cell r="E3" t="str">
            <v>Talleres
Concesionarios</v>
          </cell>
          <cell r="F3" t="str">
            <v>Talleres
Independientes</v>
          </cell>
        </row>
        <row r="4">
          <cell r="C4">
            <v>14.239218877135883</v>
          </cell>
          <cell r="D4">
            <v>22782.750203417414</v>
          </cell>
          <cell r="E4">
            <v>20205.451586655818</v>
          </cell>
          <cell r="F4">
            <v>16731.08218063466</v>
          </cell>
        </row>
        <row r="5">
          <cell r="C5">
            <v>7.465419039869812</v>
          </cell>
          <cell r="D5">
            <v>7092.148087876321</v>
          </cell>
          <cell r="E5">
            <v>6054.454841334417</v>
          </cell>
          <cell r="F5">
            <v>4882.384052074857</v>
          </cell>
        </row>
        <row r="6">
          <cell r="C6">
            <v>6.672091131000814</v>
          </cell>
          <cell r="D6">
            <v>5471.114727420667</v>
          </cell>
          <cell r="E6">
            <v>3569.5687550854354</v>
          </cell>
          <cell r="F6">
            <v>4203.417412530513</v>
          </cell>
        </row>
        <row r="7">
          <cell r="C7">
            <v>6.000813669650122</v>
          </cell>
          <cell r="D7">
            <v>4740.642799023596</v>
          </cell>
          <cell r="E7">
            <v>4020.5451586655818</v>
          </cell>
          <cell r="F7">
            <v>3498.474369406021</v>
          </cell>
        </row>
        <row r="8">
          <cell r="C8">
            <v>5.960130187144019</v>
          </cell>
          <cell r="D8">
            <v>4350.895036615134</v>
          </cell>
          <cell r="E8">
            <v>3862.164361269324</v>
          </cell>
          <cell r="F8">
            <v>3355.5532953620827</v>
          </cell>
        </row>
        <row r="9">
          <cell r="C9">
            <v>5.532953620829943</v>
          </cell>
          <cell r="D9">
            <v>3817.7379983726605</v>
          </cell>
          <cell r="E9">
            <v>2351.5052888527257</v>
          </cell>
          <cell r="F9">
            <v>2888.2017900732303</v>
          </cell>
        </row>
        <row r="10">
          <cell r="C10">
            <v>5.512611879576892</v>
          </cell>
          <cell r="D10">
            <v>3693.4499593165174</v>
          </cell>
          <cell r="E10">
            <v>3175.26444263629</v>
          </cell>
          <cell r="F10">
            <v>2734.2554922701383</v>
          </cell>
        </row>
        <row r="11">
          <cell r="C11">
            <v>4.495524816924329</v>
          </cell>
          <cell r="D11">
            <v>2427.5834011391375</v>
          </cell>
          <cell r="E11">
            <v>2171.3384865744506</v>
          </cell>
          <cell r="F11">
            <v>1802.7054515866557</v>
          </cell>
        </row>
        <row r="12">
          <cell r="C12">
            <v>4.373474369406021</v>
          </cell>
          <cell r="D12">
            <v>2317.941415785191</v>
          </cell>
          <cell r="E12">
            <v>1976.8104149715216</v>
          </cell>
          <cell r="F12">
            <v>1675.0406834825062</v>
          </cell>
        </row>
        <row r="13">
          <cell r="C13">
            <v>3.8242473555736374</v>
          </cell>
          <cell r="D13">
            <v>1644.4263628966642</v>
          </cell>
          <cell r="E13">
            <v>1575.5899104963387</v>
          </cell>
          <cell r="F13">
            <v>1277.298616761595</v>
          </cell>
        </row>
        <row r="14">
          <cell r="C14">
            <v>3.5292921074043937</v>
          </cell>
          <cell r="D14">
            <v>1552.8885272579332</v>
          </cell>
          <cell r="E14">
            <v>1284.6623270951993</v>
          </cell>
          <cell r="F14">
            <v>1139.9613506916191</v>
          </cell>
        </row>
        <row r="15">
          <cell r="C15">
            <v>2.888527257933279</v>
          </cell>
          <cell r="D15">
            <v>1126.5256305939788</v>
          </cell>
          <cell r="E15">
            <v>924.3287225386496</v>
          </cell>
          <cell r="F15">
            <v>863.6696501220507</v>
          </cell>
        </row>
        <row r="16">
          <cell r="C16">
            <v>2.8580146460537024</v>
          </cell>
          <cell r="D16">
            <v>1057.4654190398699</v>
          </cell>
          <cell r="E16">
            <v>817.3921887713589</v>
          </cell>
          <cell r="F16">
            <v>723.0777054515867</v>
          </cell>
        </row>
        <row r="17">
          <cell r="C17">
            <v>2.8275020341741253</v>
          </cell>
          <cell r="D17">
            <v>1074.4507729861675</v>
          </cell>
          <cell r="E17">
            <v>885.0081366965012</v>
          </cell>
          <cell r="F17">
            <v>828.4580960130187</v>
          </cell>
        </row>
        <row r="18">
          <cell r="C18">
            <v>2.552888527257933</v>
          </cell>
          <cell r="D18">
            <v>867.9820992676973</v>
          </cell>
          <cell r="E18">
            <v>696.9385679414157</v>
          </cell>
          <cell r="F18">
            <v>569.2941415785191</v>
          </cell>
        </row>
        <row r="19">
          <cell r="C19">
            <v>2.502034174125305</v>
          </cell>
          <cell r="D19">
            <v>800.6509357200976</v>
          </cell>
          <cell r="E19">
            <v>675.5492270138324</v>
          </cell>
          <cell r="F19">
            <v>517.9210740439381</v>
          </cell>
        </row>
        <row r="20">
          <cell r="C20">
            <v>2.2274206672091132</v>
          </cell>
          <cell r="D20">
            <v>645.9519934906428</v>
          </cell>
          <cell r="E20">
            <v>574.6745321399512</v>
          </cell>
          <cell r="F20">
            <v>441.02929210740444</v>
          </cell>
        </row>
        <row r="21">
          <cell r="C21">
            <v>1.8917819365337671</v>
          </cell>
          <cell r="D21">
            <v>491.86330349877943</v>
          </cell>
          <cell r="E21">
            <v>414.300244100895</v>
          </cell>
          <cell r="F21">
            <v>355.6550040683482</v>
          </cell>
        </row>
        <row r="22">
          <cell r="C22">
            <v>1.647681041497152</v>
          </cell>
          <cell r="D22">
            <v>346.01301871440194</v>
          </cell>
          <cell r="E22">
            <v>299.8779495524817</v>
          </cell>
          <cell r="F22">
            <v>242.20911310008137</v>
          </cell>
        </row>
        <row r="23">
          <cell r="C23">
            <v>1.545972335231896</v>
          </cell>
          <cell r="D23">
            <v>324.6541903986981</v>
          </cell>
          <cell r="E23">
            <v>247.35557363710336</v>
          </cell>
          <cell r="F23">
            <v>231.8958502847844</v>
          </cell>
        </row>
        <row r="24">
          <cell r="C24">
            <v>1.5256305939788446</v>
          </cell>
          <cell r="D24">
            <v>305.12611879576895</v>
          </cell>
          <cell r="E24">
            <v>237.99837266069974</v>
          </cell>
          <cell r="F24">
            <v>215.1139137510171</v>
          </cell>
        </row>
        <row r="25">
          <cell r="C25">
            <v>1.4951179820992677</v>
          </cell>
          <cell r="D25">
            <v>299.02359641985356</v>
          </cell>
          <cell r="E25">
            <v>234.73352318958504</v>
          </cell>
          <cell r="F25">
            <v>221.27746135069162</v>
          </cell>
        </row>
        <row r="26">
          <cell r="C26">
            <v>1.3120423108218064</v>
          </cell>
          <cell r="D26">
            <v>223.0471928397071</v>
          </cell>
          <cell r="E26">
            <v>191.55817737998373</v>
          </cell>
          <cell r="F26">
            <v>162.693246541904</v>
          </cell>
        </row>
        <row r="27">
          <cell r="C27">
            <v>1.098454027664768</v>
          </cell>
          <cell r="D27">
            <v>164.7681041497152</v>
          </cell>
          <cell r="E27">
            <v>148.2912937347437</v>
          </cell>
          <cell r="F27">
            <v>121.92839707078926</v>
          </cell>
        </row>
        <row r="28">
          <cell r="C28">
            <v>1.0069161920260374</v>
          </cell>
          <cell r="D28">
            <v>120.82994304312449</v>
          </cell>
          <cell r="E28">
            <v>83.57404393816111</v>
          </cell>
          <cell r="F28">
            <v>77.53254678600489</v>
          </cell>
        </row>
        <row r="29">
          <cell r="C29">
            <v>0.9458909682668836</v>
          </cell>
          <cell r="D29">
            <v>122.96582587469486</v>
          </cell>
          <cell r="E29">
            <v>98.3726606997559</v>
          </cell>
          <cell r="F29">
            <v>99.31855166802278</v>
          </cell>
        </row>
        <row r="30">
          <cell r="C30">
            <v>0.8543531326281529</v>
          </cell>
          <cell r="D30">
            <v>111.06590724165989</v>
          </cell>
          <cell r="E30">
            <v>92.27013832384051</v>
          </cell>
          <cell r="F30">
            <v>81.16354759967453</v>
          </cell>
        </row>
        <row r="31">
          <cell r="C31">
            <v>0.7933279088689993</v>
          </cell>
          <cell r="D31">
            <v>95.19934906427991</v>
          </cell>
          <cell r="E31">
            <v>78.53946297803093</v>
          </cell>
          <cell r="F31">
            <v>54.739625711960954</v>
          </cell>
        </row>
        <row r="32">
          <cell r="C32">
            <v>0.6509357200976403</v>
          </cell>
          <cell r="D32">
            <v>52.074857607811225</v>
          </cell>
          <cell r="E32">
            <v>46.86737184703011</v>
          </cell>
          <cell r="F32">
            <v>36.452400325467856</v>
          </cell>
        </row>
        <row r="33">
          <cell r="C33">
            <v>0.5187144019528072</v>
          </cell>
          <cell r="D33">
            <v>36.3100081366965</v>
          </cell>
          <cell r="E33">
            <v>26.454434499593166</v>
          </cell>
          <cell r="F33">
            <v>29.0480065093572</v>
          </cell>
        </row>
        <row r="34">
          <cell r="C34">
            <v>0.47803091944670467</v>
          </cell>
          <cell r="D34">
            <v>33.46216436126933</v>
          </cell>
          <cell r="E34">
            <v>25.81366965012205</v>
          </cell>
          <cell r="F34">
            <v>21.51139137510171</v>
          </cell>
        </row>
        <row r="35">
          <cell r="C35">
            <v>0.4373474369406021</v>
          </cell>
          <cell r="D35">
            <v>26.240846216436125</v>
          </cell>
          <cell r="E35">
            <v>12.683075671277459</v>
          </cell>
          <cell r="F35">
            <v>13.557770545158663</v>
          </cell>
        </row>
        <row r="36">
          <cell r="C36">
            <v>0.26444263628966636</v>
          </cell>
          <cell r="D36">
            <v>7.933279088689991</v>
          </cell>
          <cell r="E36">
            <v>4.759967453213994</v>
          </cell>
          <cell r="F36">
            <v>6.082180634662326</v>
          </cell>
        </row>
        <row r="37">
          <cell r="C37">
            <v>0.07119609438567942</v>
          </cell>
          <cell r="D37">
            <v>0.7119609438567942</v>
          </cell>
          <cell r="E37">
            <v>0.4271765663140765</v>
          </cell>
          <cell r="F37">
            <v>0.7119609438567942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2:U59"/>
  <sheetViews>
    <sheetView showGridLines="0" zoomScale="70" zoomScaleNormal="70" workbookViewId="0" topLeftCell="A1">
      <selection activeCell="Q67" sqref="Q67"/>
    </sheetView>
  </sheetViews>
  <sheetFormatPr defaultColWidth="11.421875" defaultRowHeight="15"/>
  <cols>
    <col min="1" max="1" width="6.00390625" style="2" customWidth="1"/>
    <col min="2" max="2" width="58.00390625" style="2" customWidth="1"/>
    <col min="3" max="3" width="11.421875" style="2" customWidth="1"/>
    <col min="4" max="4" width="12.57421875" style="2" bestFit="1" customWidth="1"/>
    <col min="5" max="5" width="15.421875" style="2" customWidth="1"/>
    <col min="6" max="8" width="16.57421875" style="2" customWidth="1"/>
    <col min="9" max="16384" width="11.421875" style="2" customWidth="1"/>
  </cols>
  <sheetData>
    <row r="1" ht="8.25" customHeight="1"/>
    <row r="2" spans="4:8" ht="15">
      <c r="D2" s="35" t="s">
        <v>38</v>
      </c>
      <c r="E2" s="35"/>
      <c r="F2" s="35"/>
      <c r="G2" s="35"/>
      <c r="H2" s="35"/>
    </row>
    <row r="3" spans="1:9" s="13" customFormat="1" ht="30">
      <c r="A3" s="16"/>
      <c r="B3" s="16" t="s">
        <v>35</v>
      </c>
      <c r="C3" s="17" t="s">
        <v>37</v>
      </c>
      <c r="D3" s="16" t="s">
        <v>36</v>
      </c>
      <c r="E3" s="17" t="s">
        <v>39</v>
      </c>
      <c r="F3" s="17" t="s">
        <v>40</v>
      </c>
      <c r="G3" s="17" t="s">
        <v>42</v>
      </c>
      <c r="H3" s="17" t="s">
        <v>43</v>
      </c>
      <c r="I3" s="16" t="s">
        <v>41</v>
      </c>
    </row>
    <row r="4" spans="1:10" ht="15">
      <c r="A4" s="10">
        <v>1</v>
      </c>
      <c r="B4" s="1" t="s">
        <v>8</v>
      </c>
      <c r="C4" s="4">
        <v>0.4373474369406021</v>
      </c>
      <c r="D4" s="4">
        <v>26.240846216436125</v>
      </c>
      <c r="E4" s="4">
        <v>12.683075671277459</v>
      </c>
      <c r="F4" s="4">
        <v>13.557770545158663</v>
      </c>
      <c r="G4" s="19">
        <f>+(E4+F4)/2</f>
        <v>13.120423108218061</v>
      </c>
      <c r="H4" s="19">
        <f>+G4-D4</f>
        <v>-13.120423108218064</v>
      </c>
      <c r="I4" s="8">
        <f>E4-F4</f>
        <v>-0.8746948738812037</v>
      </c>
      <c r="J4" s="9"/>
    </row>
    <row r="5" spans="1:10" ht="15">
      <c r="A5" s="10">
        <v>2</v>
      </c>
      <c r="B5" s="1" t="s">
        <v>9</v>
      </c>
      <c r="C5" s="4">
        <v>2.888527257933279</v>
      </c>
      <c r="D5" s="4">
        <v>1126.5256305939788</v>
      </c>
      <c r="E5" s="4">
        <v>924.3287225386496</v>
      </c>
      <c r="F5" s="4">
        <v>863.6696501220507</v>
      </c>
      <c r="G5" s="19">
        <f aca="true" t="shared" si="0" ref="G5:G37">+(E5+F5)/2</f>
        <v>893.9991863303501</v>
      </c>
      <c r="H5" s="19">
        <f aca="true" t="shared" si="1" ref="H5:H37">+G5-D5</f>
        <v>-232.52644426362872</v>
      </c>
      <c r="I5" s="6">
        <f aca="true" t="shared" si="2" ref="I5:I38">E5-F5</f>
        <v>60.65907241659886</v>
      </c>
      <c r="J5" s="9"/>
    </row>
    <row r="6" spans="1:10" ht="15">
      <c r="A6" s="10">
        <v>3</v>
      </c>
      <c r="B6" s="1" t="s">
        <v>10</v>
      </c>
      <c r="C6" s="4">
        <v>1.8917819365337671</v>
      </c>
      <c r="D6" s="4">
        <v>491.86330349877943</v>
      </c>
      <c r="E6" s="4">
        <v>414.300244100895</v>
      </c>
      <c r="F6" s="4">
        <v>355.6550040683482</v>
      </c>
      <c r="G6" s="19">
        <f t="shared" si="0"/>
        <v>384.9776240846216</v>
      </c>
      <c r="H6" s="19">
        <f t="shared" si="1"/>
        <v>-106.88567941415783</v>
      </c>
      <c r="I6" s="6">
        <f t="shared" si="2"/>
        <v>58.64524003254678</v>
      </c>
      <c r="J6" s="9"/>
    </row>
    <row r="7" spans="1:9" ht="15">
      <c r="A7" s="10">
        <v>4</v>
      </c>
      <c r="B7" s="1" t="s">
        <v>0</v>
      </c>
      <c r="C7" s="4">
        <v>1.4951179820992677</v>
      </c>
      <c r="D7" s="4">
        <v>299.02359641985356</v>
      </c>
      <c r="E7" s="4">
        <v>234.73352318958504</v>
      </c>
      <c r="F7" s="4">
        <v>221.27746135069162</v>
      </c>
      <c r="G7" s="19">
        <f t="shared" si="0"/>
        <v>228.00549227013835</v>
      </c>
      <c r="H7" s="19">
        <f t="shared" si="1"/>
        <v>-71.01810414971521</v>
      </c>
      <c r="I7" s="6">
        <f>E7-F7</f>
        <v>13.456061838893419</v>
      </c>
    </row>
    <row r="8" spans="1:9" ht="15">
      <c r="A8" s="10">
        <v>5</v>
      </c>
      <c r="B8" s="1" t="s">
        <v>1</v>
      </c>
      <c r="C8" s="4">
        <v>1.545972335231896</v>
      </c>
      <c r="D8" s="4">
        <v>324.6541903986981</v>
      </c>
      <c r="E8" s="4">
        <v>247.35557363710336</v>
      </c>
      <c r="F8" s="4">
        <v>231.8958502847844</v>
      </c>
      <c r="G8" s="19">
        <f t="shared" si="0"/>
        <v>239.62571196094387</v>
      </c>
      <c r="H8" s="19">
        <f t="shared" si="1"/>
        <v>-85.02847843775425</v>
      </c>
      <c r="I8" s="6">
        <f t="shared" si="2"/>
        <v>15.459723352318974</v>
      </c>
    </row>
    <row r="9" spans="1:9" ht="15">
      <c r="A9" s="10">
        <v>6</v>
      </c>
      <c r="B9" s="1" t="s">
        <v>11</v>
      </c>
      <c r="C9" s="4">
        <v>1.098454027664768</v>
      </c>
      <c r="D9" s="4">
        <v>164.7681041497152</v>
      </c>
      <c r="E9" s="4">
        <v>148.2912937347437</v>
      </c>
      <c r="F9" s="4">
        <v>121.92839707078926</v>
      </c>
      <c r="G9" s="19">
        <f t="shared" si="0"/>
        <v>135.1098454027665</v>
      </c>
      <c r="H9" s="19">
        <f t="shared" si="1"/>
        <v>-29.658258746948718</v>
      </c>
      <c r="I9" s="6">
        <f t="shared" si="2"/>
        <v>26.362896663954444</v>
      </c>
    </row>
    <row r="10" spans="1:9" ht="15">
      <c r="A10" s="10">
        <v>7</v>
      </c>
      <c r="B10" s="1" t="s">
        <v>12</v>
      </c>
      <c r="C10" s="4">
        <v>0.9458909682668836</v>
      </c>
      <c r="D10" s="4">
        <v>122.96582587469486</v>
      </c>
      <c r="E10" s="4">
        <v>98.3726606997559</v>
      </c>
      <c r="F10" s="4">
        <v>99.31855166802278</v>
      </c>
      <c r="G10" s="19">
        <f t="shared" si="0"/>
        <v>98.84560618388934</v>
      </c>
      <c r="H10" s="19">
        <f t="shared" si="1"/>
        <v>-24.120219690805513</v>
      </c>
      <c r="I10" s="8">
        <f t="shared" si="2"/>
        <v>-0.9458909682668803</v>
      </c>
    </row>
    <row r="11" spans="1:9" ht="15">
      <c r="A11" s="10">
        <v>8</v>
      </c>
      <c r="B11" s="1" t="s">
        <v>2</v>
      </c>
      <c r="C11" s="4">
        <v>2.2274206672091132</v>
      </c>
      <c r="D11" s="4">
        <v>645.9519934906428</v>
      </c>
      <c r="E11" s="4">
        <v>574.6745321399512</v>
      </c>
      <c r="F11" s="4">
        <v>441.02929210740444</v>
      </c>
      <c r="G11" s="19">
        <f t="shared" si="0"/>
        <v>507.85191212367783</v>
      </c>
      <c r="H11" s="19">
        <f t="shared" si="1"/>
        <v>-138.10008136696501</v>
      </c>
      <c r="I11" s="6">
        <f t="shared" si="2"/>
        <v>133.64524003254678</v>
      </c>
    </row>
    <row r="12" spans="1:9" ht="15">
      <c r="A12" s="10">
        <v>9</v>
      </c>
      <c r="B12" s="1" t="s">
        <v>13</v>
      </c>
      <c r="C12" s="4">
        <v>2.502034174125305</v>
      </c>
      <c r="D12" s="4">
        <v>800.6509357200976</v>
      </c>
      <c r="E12" s="4">
        <v>675.5492270138324</v>
      </c>
      <c r="F12" s="4">
        <v>517.9210740439381</v>
      </c>
      <c r="G12" s="19">
        <f t="shared" si="0"/>
        <v>596.7351505288852</v>
      </c>
      <c r="H12" s="19">
        <f t="shared" si="1"/>
        <v>-203.9157851912123</v>
      </c>
      <c r="I12" s="6">
        <f t="shared" si="2"/>
        <v>157.62815296989424</v>
      </c>
    </row>
    <row r="13" spans="1:9" ht="15">
      <c r="A13" s="10">
        <v>10</v>
      </c>
      <c r="B13" s="1" t="s">
        <v>14</v>
      </c>
      <c r="C13" s="4">
        <v>5.960130187144019</v>
      </c>
      <c r="D13" s="4">
        <v>4350.895036615134</v>
      </c>
      <c r="E13" s="4">
        <v>3862.164361269324</v>
      </c>
      <c r="F13" s="4">
        <v>3355.5532953620827</v>
      </c>
      <c r="G13" s="19">
        <f t="shared" si="0"/>
        <v>3608.8588283157032</v>
      </c>
      <c r="H13" s="19">
        <f t="shared" si="1"/>
        <v>-742.0362082994307</v>
      </c>
      <c r="I13" s="6">
        <f t="shared" si="2"/>
        <v>506.6110659072415</v>
      </c>
    </row>
    <row r="14" spans="1:9" ht="15">
      <c r="A14" s="10">
        <v>11</v>
      </c>
      <c r="B14" s="1" t="s">
        <v>15</v>
      </c>
      <c r="C14" s="4">
        <v>4.373474369406021</v>
      </c>
      <c r="D14" s="4">
        <v>2317.941415785191</v>
      </c>
      <c r="E14" s="4">
        <v>1976.8104149715216</v>
      </c>
      <c r="F14" s="4">
        <v>1675.0406834825062</v>
      </c>
      <c r="G14" s="19">
        <f t="shared" si="0"/>
        <v>1825.925549227014</v>
      </c>
      <c r="H14" s="19">
        <f t="shared" si="1"/>
        <v>-492.0158665581771</v>
      </c>
      <c r="I14" s="6">
        <f t="shared" si="2"/>
        <v>301.7697314890154</v>
      </c>
    </row>
    <row r="15" spans="1:9" ht="15">
      <c r="A15" s="10">
        <v>12</v>
      </c>
      <c r="B15" s="1" t="s">
        <v>16</v>
      </c>
      <c r="C15" s="4">
        <v>1.5256305939788446</v>
      </c>
      <c r="D15" s="4">
        <v>305.12611879576895</v>
      </c>
      <c r="E15" s="4">
        <v>237.99837266069974</v>
      </c>
      <c r="F15" s="4">
        <v>215.1139137510171</v>
      </c>
      <c r="G15" s="19">
        <f t="shared" si="0"/>
        <v>226.5561432058584</v>
      </c>
      <c r="H15" s="19">
        <f t="shared" si="1"/>
        <v>-78.56997558991054</v>
      </c>
      <c r="I15" s="6">
        <f t="shared" si="2"/>
        <v>22.88445890968265</v>
      </c>
    </row>
    <row r="16" spans="1:9" ht="15">
      <c r="A16" s="10">
        <v>13</v>
      </c>
      <c r="B16" s="1" t="s">
        <v>17</v>
      </c>
      <c r="C16" s="4">
        <v>3.8242473555736374</v>
      </c>
      <c r="D16" s="4">
        <v>1644.4263628966642</v>
      </c>
      <c r="E16" s="4">
        <v>1575.5899104963387</v>
      </c>
      <c r="F16" s="4">
        <v>1277.298616761595</v>
      </c>
      <c r="G16" s="19">
        <f t="shared" si="0"/>
        <v>1426.4442636289668</v>
      </c>
      <c r="H16" s="19">
        <f t="shared" si="1"/>
        <v>-217.98209926769732</v>
      </c>
      <c r="I16" s="6">
        <f t="shared" si="2"/>
        <v>298.2912937347437</v>
      </c>
    </row>
    <row r="17" spans="1:9" ht="15">
      <c r="A17" s="10">
        <v>14</v>
      </c>
      <c r="B17" s="1" t="s">
        <v>18</v>
      </c>
      <c r="C17" s="4">
        <v>2.8580146460537024</v>
      </c>
      <c r="D17" s="4">
        <v>1057.4654190398699</v>
      </c>
      <c r="E17" s="4">
        <v>817.3921887713589</v>
      </c>
      <c r="F17" s="4">
        <v>723.0777054515867</v>
      </c>
      <c r="G17" s="19">
        <f t="shared" si="0"/>
        <v>770.2349471114728</v>
      </c>
      <c r="H17" s="19">
        <f t="shared" si="1"/>
        <v>-287.23047192839704</v>
      </c>
      <c r="I17" s="6">
        <f t="shared" si="2"/>
        <v>94.3144833197722</v>
      </c>
    </row>
    <row r="18" spans="1:9" ht="15">
      <c r="A18" s="10">
        <v>15</v>
      </c>
      <c r="B18" s="1" t="s">
        <v>19</v>
      </c>
      <c r="C18" s="4">
        <v>7.465419039869812</v>
      </c>
      <c r="D18" s="4">
        <v>7092.148087876321</v>
      </c>
      <c r="E18" s="4">
        <v>6054.454841334417</v>
      </c>
      <c r="F18" s="4">
        <v>4882.384052074857</v>
      </c>
      <c r="G18" s="19">
        <f t="shared" si="0"/>
        <v>5468.419446704637</v>
      </c>
      <c r="H18" s="19">
        <f t="shared" si="1"/>
        <v>-1623.728641171684</v>
      </c>
      <c r="I18" s="6">
        <f t="shared" si="2"/>
        <v>1172.0707892595601</v>
      </c>
    </row>
    <row r="19" spans="1:9" ht="15">
      <c r="A19" s="10">
        <v>16</v>
      </c>
      <c r="B19" s="1" t="s">
        <v>20</v>
      </c>
      <c r="C19" s="4">
        <v>1.3120423108218064</v>
      </c>
      <c r="D19" s="4">
        <v>223.0471928397071</v>
      </c>
      <c r="E19" s="4">
        <v>191.55817737998373</v>
      </c>
      <c r="F19" s="4">
        <v>162.693246541904</v>
      </c>
      <c r="G19" s="19">
        <f t="shared" si="0"/>
        <v>177.12571196094387</v>
      </c>
      <c r="H19" s="19">
        <f t="shared" si="1"/>
        <v>-45.92148087876322</v>
      </c>
      <c r="I19" s="6">
        <f t="shared" si="2"/>
        <v>28.864930838079744</v>
      </c>
    </row>
    <row r="20" spans="1:9" ht="15">
      <c r="A20" s="10">
        <v>17</v>
      </c>
      <c r="B20" s="1" t="s">
        <v>21</v>
      </c>
      <c r="C20" s="4">
        <v>14.239218877135883</v>
      </c>
      <c r="D20" s="4">
        <v>22782.750203417414</v>
      </c>
      <c r="E20" s="4">
        <v>20205.451586655818</v>
      </c>
      <c r="F20" s="4">
        <v>16731.08218063466</v>
      </c>
      <c r="G20" s="19">
        <f t="shared" si="0"/>
        <v>18468.26688364524</v>
      </c>
      <c r="H20" s="19">
        <f t="shared" si="1"/>
        <v>-4314.483319772175</v>
      </c>
      <c r="I20" s="6">
        <f t="shared" si="2"/>
        <v>3474.3694060211565</v>
      </c>
    </row>
    <row r="21" spans="1:9" ht="15">
      <c r="A21" s="10">
        <v>18</v>
      </c>
      <c r="B21" s="1" t="s">
        <v>3</v>
      </c>
      <c r="C21" s="4">
        <v>2.8275020341741253</v>
      </c>
      <c r="D21" s="4">
        <v>1074.4507729861675</v>
      </c>
      <c r="E21" s="4">
        <v>885.0081366965012</v>
      </c>
      <c r="F21" s="4">
        <v>828.4580960130187</v>
      </c>
      <c r="G21" s="19">
        <f t="shared" si="0"/>
        <v>856.7331163547599</v>
      </c>
      <c r="H21" s="19">
        <f t="shared" si="1"/>
        <v>-217.71765663140764</v>
      </c>
      <c r="I21" s="6">
        <f t="shared" si="2"/>
        <v>56.55004068348251</v>
      </c>
    </row>
    <row r="22" spans="1:9" ht="15">
      <c r="A22" s="10">
        <v>19</v>
      </c>
      <c r="B22" s="1" t="s">
        <v>22</v>
      </c>
      <c r="C22" s="4">
        <v>4.495524816924329</v>
      </c>
      <c r="D22" s="4">
        <v>2427.5834011391375</v>
      </c>
      <c r="E22" s="4">
        <v>2171.3384865744506</v>
      </c>
      <c r="F22" s="4">
        <v>1802.7054515866557</v>
      </c>
      <c r="G22" s="19">
        <f t="shared" si="0"/>
        <v>1987.0219690805532</v>
      </c>
      <c r="H22" s="19">
        <f t="shared" si="1"/>
        <v>-440.5614320585844</v>
      </c>
      <c r="I22" s="6">
        <f t="shared" si="2"/>
        <v>368.6330349877949</v>
      </c>
    </row>
    <row r="23" spans="1:9" ht="15">
      <c r="A23" s="10">
        <v>20</v>
      </c>
      <c r="B23" s="1" t="s">
        <v>23</v>
      </c>
      <c r="C23" s="4">
        <v>2.552888527257933</v>
      </c>
      <c r="D23" s="4">
        <v>867.9820992676973</v>
      </c>
      <c r="E23" s="4">
        <v>696.9385679414157</v>
      </c>
      <c r="F23" s="4">
        <v>569.2941415785191</v>
      </c>
      <c r="G23" s="19">
        <f t="shared" si="0"/>
        <v>633.1163547599674</v>
      </c>
      <c r="H23" s="19">
        <f t="shared" si="1"/>
        <v>-234.86574450772991</v>
      </c>
      <c r="I23" s="6">
        <f t="shared" si="2"/>
        <v>127.64442636289664</v>
      </c>
    </row>
    <row r="24" spans="1:9" ht="15">
      <c r="A24" s="10">
        <v>21</v>
      </c>
      <c r="B24" s="1" t="s">
        <v>24</v>
      </c>
      <c r="C24" s="4">
        <v>1.0069161920260374</v>
      </c>
      <c r="D24" s="4">
        <v>120.82994304312449</v>
      </c>
      <c r="E24" s="4">
        <v>83.57404393816111</v>
      </c>
      <c r="F24" s="4">
        <v>77.53254678600489</v>
      </c>
      <c r="G24" s="19">
        <f t="shared" si="0"/>
        <v>80.55329536208299</v>
      </c>
      <c r="H24" s="19">
        <f t="shared" si="1"/>
        <v>-40.276647681041496</v>
      </c>
      <c r="I24" s="6">
        <f t="shared" si="2"/>
        <v>6.041497152156225</v>
      </c>
    </row>
    <row r="25" spans="1:9" ht="15">
      <c r="A25" s="10">
        <v>22</v>
      </c>
      <c r="B25" s="1" t="s">
        <v>25</v>
      </c>
      <c r="C25" s="4">
        <v>3.5292921074043937</v>
      </c>
      <c r="D25" s="4">
        <v>1552.8885272579332</v>
      </c>
      <c r="E25" s="4">
        <v>1284.6623270951993</v>
      </c>
      <c r="F25" s="4">
        <v>1139.9613506916191</v>
      </c>
      <c r="G25" s="19">
        <f t="shared" si="0"/>
        <v>1212.3118388934092</v>
      </c>
      <c r="H25" s="19">
        <f t="shared" si="1"/>
        <v>-340.576688364524</v>
      </c>
      <c r="I25" s="6">
        <f t="shared" si="2"/>
        <v>144.70097640358017</v>
      </c>
    </row>
    <row r="26" spans="1:9" ht="15">
      <c r="A26" s="10">
        <v>23</v>
      </c>
      <c r="B26" s="1" t="s">
        <v>26</v>
      </c>
      <c r="C26" s="4">
        <v>0.7933279088689993</v>
      </c>
      <c r="D26" s="4">
        <v>95.19934906427991</v>
      </c>
      <c r="E26" s="4">
        <v>78.53946297803093</v>
      </c>
      <c r="F26" s="4">
        <v>54.739625711960954</v>
      </c>
      <c r="G26" s="19">
        <f t="shared" si="0"/>
        <v>66.63954434499594</v>
      </c>
      <c r="H26" s="19">
        <f t="shared" si="1"/>
        <v>-28.559804719283974</v>
      </c>
      <c r="I26" s="6">
        <f t="shared" si="2"/>
        <v>23.79983726606997</v>
      </c>
    </row>
    <row r="27" spans="1:9" ht="15">
      <c r="A27" s="10">
        <v>24</v>
      </c>
      <c r="B27" s="1" t="s">
        <v>27</v>
      </c>
      <c r="C27" s="4">
        <v>0.5187144019528072</v>
      </c>
      <c r="D27" s="4">
        <v>36.3100081366965</v>
      </c>
      <c r="E27" s="4">
        <v>26.454434499593166</v>
      </c>
      <c r="F27" s="4">
        <v>29.0480065093572</v>
      </c>
      <c r="G27" s="19">
        <f t="shared" si="0"/>
        <v>27.751220504475185</v>
      </c>
      <c r="H27" s="19">
        <f t="shared" si="1"/>
        <v>-8.558787632221318</v>
      </c>
      <c r="I27" s="8">
        <f t="shared" si="2"/>
        <v>-2.593572009764035</v>
      </c>
    </row>
    <row r="28" spans="1:9" ht="15">
      <c r="A28" s="10">
        <v>25</v>
      </c>
      <c r="B28" s="1" t="s">
        <v>4</v>
      </c>
      <c r="C28" s="4">
        <v>0.26444263628966636</v>
      </c>
      <c r="D28" s="4">
        <v>7.933279088689991</v>
      </c>
      <c r="E28" s="4">
        <v>4.759967453213994</v>
      </c>
      <c r="F28" s="4">
        <v>6.082180634662326</v>
      </c>
      <c r="G28" s="19">
        <f t="shared" si="0"/>
        <v>5.421074043938161</v>
      </c>
      <c r="H28" s="19">
        <f t="shared" si="1"/>
        <v>-2.5122050447518305</v>
      </c>
      <c r="I28" s="8">
        <f t="shared" si="2"/>
        <v>-1.3222131814483324</v>
      </c>
    </row>
    <row r="29" spans="1:9" ht="15">
      <c r="A29" s="10">
        <v>26</v>
      </c>
      <c r="B29" s="1" t="s">
        <v>28</v>
      </c>
      <c r="C29" s="4">
        <v>5.532953620829943</v>
      </c>
      <c r="D29" s="4">
        <v>3817.7379983726605</v>
      </c>
      <c r="E29" s="4">
        <v>2351.5052888527257</v>
      </c>
      <c r="F29" s="4">
        <v>2888.2017900732303</v>
      </c>
      <c r="G29" s="19">
        <f t="shared" si="0"/>
        <v>2619.853539462978</v>
      </c>
      <c r="H29" s="19">
        <f t="shared" si="1"/>
        <v>-1197.8844589096825</v>
      </c>
      <c r="I29" s="8">
        <f t="shared" si="2"/>
        <v>-536.6965012205046</v>
      </c>
    </row>
    <row r="30" spans="1:9" ht="15">
      <c r="A30" s="10">
        <v>27</v>
      </c>
      <c r="B30" s="1" t="s">
        <v>29</v>
      </c>
      <c r="C30" s="4">
        <v>6.672091131000814</v>
      </c>
      <c r="D30" s="4">
        <v>5471.114727420667</v>
      </c>
      <c r="E30" s="4">
        <v>3569.5687550854354</v>
      </c>
      <c r="F30" s="4">
        <v>4203.417412530513</v>
      </c>
      <c r="G30" s="19">
        <f t="shared" si="0"/>
        <v>3886.493083807974</v>
      </c>
      <c r="H30" s="19">
        <f t="shared" si="1"/>
        <v>-1584.6216436126929</v>
      </c>
      <c r="I30" s="8">
        <f t="shared" si="2"/>
        <v>-633.8486574450772</v>
      </c>
    </row>
    <row r="31" spans="1:9" ht="15">
      <c r="A31" s="10">
        <v>28</v>
      </c>
      <c r="B31" s="1" t="s">
        <v>5</v>
      </c>
      <c r="C31" s="4">
        <v>0.07119609438567942</v>
      </c>
      <c r="D31" s="4">
        <v>0.7119609438567942</v>
      </c>
      <c r="E31" s="4">
        <v>0.4271765663140765</v>
      </c>
      <c r="F31" s="4">
        <v>0.7119609438567942</v>
      </c>
      <c r="G31" s="19">
        <f t="shared" si="0"/>
        <v>0.5695687550854354</v>
      </c>
      <c r="H31" s="19">
        <f t="shared" si="1"/>
        <v>-0.14239218877135884</v>
      </c>
      <c r="I31" s="8">
        <f t="shared" si="2"/>
        <v>-0.2847843775427177</v>
      </c>
    </row>
    <row r="32" spans="1:9" ht="15">
      <c r="A32" s="10">
        <v>29</v>
      </c>
      <c r="B32" s="1" t="s">
        <v>30</v>
      </c>
      <c r="C32" s="4">
        <v>1.647681041497152</v>
      </c>
      <c r="D32" s="4">
        <v>346.01301871440194</v>
      </c>
      <c r="E32" s="4">
        <v>299.8779495524817</v>
      </c>
      <c r="F32" s="4">
        <v>242.20911310008137</v>
      </c>
      <c r="G32" s="19">
        <f t="shared" si="0"/>
        <v>271.04353132628154</v>
      </c>
      <c r="H32" s="19">
        <f t="shared" si="1"/>
        <v>-74.9694873881204</v>
      </c>
      <c r="I32" s="6">
        <f t="shared" si="2"/>
        <v>57.66883645240034</v>
      </c>
    </row>
    <row r="33" spans="1:9" ht="15">
      <c r="A33" s="10">
        <v>30</v>
      </c>
      <c r="B33" s="1" t="s">
        <v>6</v>
      </c>
      <c r="C33" s="4">
        <v>0.6509357200976403</v>
      </c>
      <c r="D33" s="4">
        <v>52.074857607811225</v>
      </c>
      <c r="E33" s="4">
        <v>46.86737184703011</v>
      </c>
      <c r="F33" s="4">
        <v>36.452400325467856</v>
      </c>
      <c r="G33" s="19">
        <f t="shared" si="0"/>
        <v>41.65988608624898</v>
      </c>
      <c r="H33" s="19">
        <f t="shared" si="1"/>
        <v>-10.414971521562244</v>
      </c>
      <c r="I33" s="6">
        <f t="shared" si="2"/>
        <v>10.41497152156225</v>
      </c>
    </row>
    <row r="34" spans="1:9" ht="15">
      <c r="A34" s="10">
        <v>31</v>
      </c>
      <c r="B34" s="1" t="s">
        <v>31</v>
      </c>
      <c r="C34" s="4">
        <v>5.512611879576892</v>
      </c>
      <c r="D34" s="4">
        <v>3693.4499593165174</v>
      </c>
      <c r="E34" s="4">
        <v>3175.26444263629</v>
      </c>
      <c r="F34" s="4">
        <v>2734.2554922701383</v>
      </c>
      <c r="G34" s="19">
        <f t="shared" si="0"/>
        <v>2954.759967453214</v>
      </c>
      <c r="H34" s="19">
        <f t="shared" si="1"/>
        <v>-738.6899918633035</v>
      </c>
      <c r="I34" s="6">
        <f t="shared" si="2"/>
        <v>441.00895036615157</v>
      </c>
    </row>
    <row r="35" spans="1:9" ht="15">
      <c r="A35" s="10">
        <v>32</v>
      </c>
      <c r="B35" s="1" t="s">
        <v>32</v>
      </c>
      <c r="C35" s="4">
        <v>6.000813669650122</v>
      </c>
      <c r="D35" s="4">
        <v>4740.642799023596</v>
      </c>
      <c r="E35" s="4">
        <v>4020.5451586655818</v>
      </c>
      <c r="F35" s="4">
        <v>3498.474369406021</v>
      </c>
      <c r="G35" s="19">
        <f t="shared" si="0"/>
        <v>3759.5097640358017</v>
      </c>
      <c r="H35" s="19">
        <f t="shared" si="1"/>
        <v>-981.1330349877944</v>
      </c>
      <c r="I35" s="6">
        <f t="shared" si="2"/>
        <v>522.0707892595606</v>
      </c>
    </row>
    <row r="36" spans="1:9" ht="15">
      <c r="A36" s="10">
        <v>33</v>
      </c>
      <c r="B36" s="1" t="s">
        <v>33</v>
      </c>
      <c r="C36" s="4">
        <v>0.47803091944670467</v>
      </c>
      <c r="D36" s="4">
        <v>33.46216436126933</v>
      </c>
      <c r="E36" s="4">
        <v>25.81366965012205</v>
      </c>
      <c r="F36" s="4">
        <v>21.51139137510171</v>
      </c>
      <c r="G36" s="19">
        <f t="shared" si="0"/>
        <v>23.66253051261188</v>
      </c>
      <c r="H36" s="19">
        <f t="shared" si="1"/>
        <v>-9.79963384865745</v>
      </c>
      <c r="I36" s="6">
        <f t="shared" si="2"/>
        <v>4.302278275020342</v>
      </c>
    </row>
    <row r="37" spans="1:9" ht="15">
      <c r="A37" s="10">
        <v>34</v>
      </c>
      <c r="B37" s="1" t="s">
        <v>7</v>
      </c>
      <c r="C37" s="4">
        <v>0.8543531326281529</v>
      </c>
      <c r="D37" s="4">
        <v>111.06590724165989</v>
      </c>
      <c r="E37" s="4">
        <v>92.27013832384051</v>
      </c>
      <c r="F37" s="4">
        <v>81.16354759967453</v>
      </c>
      <c r="G37" s="19">
        <f t="shared" si="0"/>
        <v>86.71684296175752</v>
      </c>
      <c r="H37" s="19">
        <f t="shared" si="1"/>
        <v>-24.349064279902365</v>
      </c>
      <c r="I37" s="6">
        <f t="shared" si="2"/>
        <v>11.106590724165983</v>
      </c>
    </row>
    <row r="38" spans="1:9" ht="15">
      <c r="A38" s="1"/>
      <c r="B38" s="18" t="s">
        <v>34</v>
      </c>
      <c r="C38" s="19">
        <f>SUM(C4:C37)</f>
        <v>100.00000000000001</v>
      </c>
      <c r="D38" s="19">
        <f aca="true" t="shared" si="3" ref="D38:E38">SUM(D4:D37)</f>
        <v>68225.89503661511</v>
      </c>
      <c r="E38" s="19">
        <f t="shared" si="3"/>
        <v>57065.12408462165</v>
      </c>
      <c r="F38" s="19">
        <f>SUM(F4:F37)</f>
        <v>50102.71562245729</v>
      </c>
      <c r="G38" s="19">
        <f>SUM(G4:G37)</f>
        <v>53583.91985353946</v>
      </c>
      <c r="H38" s="19"/>
      <c r="I38" s="20">
        <f t="shared" si="2"/>
        <v>6962.408462164363</v>
      </c>
    </row>
    <row r="39" spans="2:9" s="3" customFormat="1" ht="15">
      <c r="B39" s="25"/>
      <c r="C39" s="15"/>
      <c r="D39" s="15"/>
      <c r="E39" s="15"/>
      <c r="F39" s="15"/>
      <c r="G39" s="15"/>
      <c r="H39" s="15"/>
      <c r="I39" s="12"/>
    </row>
    <row r="40" spans="2:3" ht="15">
      <c r="B40" s="36" t="s">
        <v>45</v>
      </c>
      <c r="C40" s="36"/>
    </row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spans="11:21" ht="15"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2:21" ht="15">
      <c r="B58" s="37" t="s">
        <v>44</v>
      </c>
      <c r="C58" s="37"/>
      <c r="D58" s="37"/>
      <c r="E58" s="37"/>
      <c r="F58" s="37"/>
      <c r="G58" s="37"/>
      <c r="H58" s="37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</row>
    <row r="59" spans="11:21" ht="15"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</row>
  </sheetData>
  <mergeCells count="4">
    <mergeCell ref="D2:H2"/>
    <mergeCell ref="B40:C40"/>
    <mergeCell ref="B58:H58"/>
    <mergeCell ref="K58:U5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2:V39"/>
  <sheetViews>
    <sheetView showGridLines="0" zoomScale="60" zoomScaleNormal="60" workbookViewId="0" topLeftCell="C3">
      <selection activeCell="J43" sqref="J43"/>
    </sheetView>
  </sheetViews>
  <sheetFormatPr defaultColWidth="11.421875" defaultRowHeight="15"/>
  <cols>
    <col min="1" max="1" width="6.00390625" style="2" customWidth="1"/>
    <col min="2" max="2" width="47.8515625" style="2" customWidth="1"/>
    <col min="3" max="3" width="11.421875" style="2" customWidth="1"/>
    <col min="4" max="4" width="9.8515625" style="2" customWidth="1"/>
    <col min="5" max="5" width="15.421875" style="2" customWidth="1"/>
    <col min="6" max="6" width="16.57421875" style="2" customWidth="1"/>
    <col min="7" max="7" width="13.7109375" style="2" customWidth="1"/>
    <col min="8" max="8" width="14.421875" style="2" customWidth="1"/>
    <col min="9" max="9" width="11.421875" style="2" customWidth="1"/>
    <col min="10" max="10" width="19.421875" style="2" customWidth="1"/>
    <col min="11" max="11" width="20.140625" style="2" customWidth="1"/>
    <col min="12" max="16384" width="11.421875" style="2" customWidth="1"/>
  </cols>
  <sheetData>
    <row r="2" spans="4:8" ht="15">
      <c r="D2" s="35" t="s">
        <v>38</v>
      </c>
      <c r="E2" s="35"/>
      <c r="F2" s="35"/>
      <c r="G2" s="35"/>
      <c r="H2" s="35"/>
    </row>
    <row r="3" spans="1:9" s="13" customFormat="1" ht="60">
      <c r="A3" s="16"/>
      <c r="B3" s="16" t="s">
        <v>35</v>
      </c>
      <c r="C3" s="17" t="s">
        <v>37</v>
      </c>
      <c r="D3" s="16" t="s">
        <v>36</v>
      </c>
      <c r="E3" s="17" t="s">
        <v>39</v>
      </c>
      <c r="F3" s="17" t="s">
        <v>40</v>
      </c>
      <c r="G3" s="17" t="s">
        <v>42</v>
      </c>
      <c r="H3" s="17" t="s">
        <v>47</v>
      </c>
      <c r="I3" s="16" t="s">
        <v>41</v>
      </c>
    </row>
    <row r="4" spans="1:11" ht="15">
      <c r="A4" s="14">
        <v>17</v>
      </c>
      <c r="B4" s="1" t="s">
        <v>21</v>
      </c>
      <c r="C4" s="4">
        <v>14.239218877135883</v>
      </c>
      <c r="D4" s="4">
        <v>22782.750203417414</v>
      </c>
      <c r="E4" s="4">
        <v>20205.451586655818</v>
      </c>
      <c r="F4" s="4">
        <v>16731.08218063466</v>
      </c>
      <c r="G4" s="19">
        <f aca="true" t="shared" si="0" ref="G4:G37">+(E4+F4)/2</f>
        <v>18468.26688364524</v>
      </c>
      <c r="H4" s="19">
        <f aca="true" t="shared" si="1" ref="H4:H37">+G4-D4</f>
        <v>-4314.483319772175</v>
      </c>
      <c r="I4" s="6">
        <f aca="true" t="shared" si="2" ref="I4:I37">E4-F4</f>
        <v>3474.3694060211565</v>
      </c>
      <c r="J4" s="26"/>
      <c r="K4" s="26"/>
    </row>
    <row r="5" spans="1:11" ht="15">
      <c r="A5" s="14">
        <v>15</v>
      </c>
      <c r="B5" s="1" t="s">
        <v>19</v>
      </c>
      <c r="C5" s="4">
        <v>7.465419039869812</v>
      </c>
      <c r="D5" s="4">
        <v>7092.148087876321</v>
      </c>
      <c r="E5" s="4">
        <v>6054.454841334417</v>
      </c>
      <c r="F5" s="4">
        <v>4882.384052074857</v>
      </c>
      <c r="G5" s="19">
        <f>+(E5+F5)/2</f>
        <v>5468.419446704637</v>
      </c>
      <c r="H5" s="19">
        <f t="shared" si="1"/>
        <v>-1623.728641171684</v>
      </c>
      <c r="I5" s="6">
        <f>E5-F5</f>
        <v>1172.0707892595601</v>
      </c>
      <c r="J5" s="26"/>
      <c r="K5" s="26"/>
    </row>
    <row r="6" spans="1:11" ht="15">
      <c r="A6" s="14">
        <v>27</v>
      </c>
      <c r="B6" s="1" t="s">
        <v>29</v>
      </c>
      <c r="C6" s="4">
        <v>6.672091131000814</v>
      </c>
      <c r="D6" s="4">
        <v>5471.114727420667</v>
      </c>
      <c r="E6" s="4">
        <v>3569.5687550854354</v>
      </c>
      <c r="F6" s="4">
        <v>4203.417412530513</v>
      </c>
      <c r="G6" s="19">
        <f t="shared" si="0"/>
        <v>3886.493083807974</v>
      </c>
      <c r="H6" s="19">
        <f t="shared" si="1"/>
        <v>-1584.6216436126929</v>
      </c>
      <c r="I6" s="8">
        <f t="shared" si="2"/>
        <v>-633.8486574450772</v>
      </c>
      <c r="J6" s="26"/>
      <c r="K6" s="26"/>
    </row>
    <row r="7" spans="1:11" ht="15">
      <c r="A7" s="14">
        <v>32</v>
      </c>
      <c r="B7" s="7" t="s">
        <v>32</v>
      </c>
      <c r="C7" s="4">
        <v>6.000813669650122</v>
      </c>
      <c r="D7" s="4">
        <v>4740.642799023596</v>
      </c>
      <c r="E7" s="4">
        <v>4020.5451586655818</v>
      </c>
      <c r="F7" s="4">
        <v>3498.474369406021</v>
      </c>
      <c r="G7" s="19">
        <f t="shared" si="0"/>
        <v>3759.5097640358017</v>
      </c>
      <c r="H7" s="19">
        <f t="shared" si="1"/>
        <v>-981.1330349877944</v>
      </c>
      <c r="I7" s="6">
        <f t="shared" si="2"/>
        <v>522.0707892595606</v>
      </c>
      <c r="J7" s="26"/>
      <c r="K7" s="26"/>
    </row>
    <row r="8" spans="1:11" ht="15">
      <c r="A8" s="14">
        <v>10</v>
      </c>
      <c r="B8" s="7" t="s">
        <v>14</v>
      </c>
      <c r="C8" s="4">
        <v>5.960130187144019</v>
      </c>
      <c r="D8" s="4">
        <v>4350.895036615134</v>
      </c>
      <c r="E8" s="4">
        <v>3862.164361269324</v>
      </c>
      <c r="F8" s="4">
        <v>3355.5532953620827</v>
      </c>
      <c r="G8" s="19">
        <f t="shared" si="0"/>
        <v>3608.8588283157032</v>
      </c>
      <c r="H8" s="19">
        <f t="shared" si="1"/>
        <v>-742.0362082994307</v>
      </c>
      <c r="I8" s="6">
        <f t="shared" si="2"/>
        <v>506.6110659072415</v>
      </c>
      <c r="J8" s="26"/>
      <c r="K8" s="26"/>
    </row>
    <row r="9" spans="1:11" ht="15">
      <c r="A9" s="14">
        <v>26</v>
      </c>
      <c r="B9" s="27" t="s">
        <v>28</v>
      </c>
      <c r="C9" s="28">
        <v>5.532953620829943</v>
      </c>
      <c r="D9" s="4">
        <v>3817.7379983726605</v>
      </c>
      <c r="E9" s="4">
        <v>2351.5052888527257</v>
      </c>
      <c r="F9" s="4">
        <v>2888.2017900732303</v>
      </c>
      <c r="G9" s="19">
        <f t="shared" si="0"/>
        <v>2619.853539462978</v>
      </c>
      <c r="H9" s="19">
        <f t="shared" si="1"/>
        <v>-1197.8844589096825</v>
      </c>
      <c r="I9" s="8">
        <f t="shared" si="2"/>
        <v>-536.6965012205046</v>
      </c>
      <c r="J9" s="26"/>
      <c r="K9" s="26"/>
    </row>
    <row r="10" spans="1:11" ht="15">
      <c r="A10" s="14">
        <v>31</v>
      </c>
      <c r="B10" s="27" t="s">
        <v>31</v>
      </c>
      <c r="C10" s="4">
        <v>5.512611879576892</v>
      </c>
      <c r="D10" s="4">
        <v>3693.4499593165174</v>
      </c>
      <c r="E10" s="4">
        <v>3175.26444263629</v>
      </c>
      <c r="F10" s="4">
        <v>2734.2554922701383</v>
      </c>
      <c r="G10" s="19">
        <f t="shared" si="0"/>
        <v>2954.759967453214</v>
      </c>
      <c r="H10" s="19">
        <f t="shared" si="1"/>
        <v>-738.6899918633035</v>
      </c>
      <c r="I10" s="6">
        <f t="shared" si="2"/>
        <v>441.00895036615157</v>
      </c>
      <c r="J10" s="26"/>
      <c r="K10" s="26"/>
    </row>
    <row r="11" spans="1:11" ht="15">
      <c r="A11" s="14">
        <v>19</v>
      </c>
      <c r="B11" s="1" t="s">
        <v>22</v>
      </c>
      <c r="C11" s="4">
        <v>4.495524816924329</v>
      </c>
      <c r="D11" s="4">
        <v>2427.5834011391375</v>
      </c>
      <c r="E11" s="4">
        <v>2171.3384865744506</v>
      </c>
      <c r="F11" s="4">
        <v>1802.7054515866557</v>
      </c>
      <c r="G11" s="19">
        <f t="shared" si="0"/>
        <v>1987.0219690805532</v>
      </c>
      <c r="H11" s="19">
        <f t="shared" si="1"/>
        <v>-440.5614320585844</v>
      </c>
      <c r="I11" s="6">
        <f t="shared" si="2"/>
        <v>368.6330349877949</v>
      </c>
      <c r="J11" s="26"/>
      <c r="K11" s="26"/>
    </row>
    <row r="12" spans="1:11" s="11" customFormat="1" ht="15">
      <c r="A12" s="5">
        <v>11</v>
      </c>
      <c r="B12" s="29" t="s">
        <v>50</v>
      </c>
      <c r="C12" s="30">
        <v>4.373474369406021</v>
      </c>
      <c r="D12" s="30">
        <v>2317.941415785191</v>
      </c>
      <c r="E12" s="30">
        <v>1976.8104149715216</v>
      </c>
      <c r="F12" s="30">
        <v>1675.0406834825062</v>
      </c>
      <c r="G12" s="31">
        <f t="shared" si="0"/>
        <v>1825.925549227014</v>
      </c>
      <c r="H12" s="31">
        <f t="shared" si="1"/>
        <v>-492.0158665581771</v>
      </c>
      <c r="I12" s="32">
        <f t="shared" si="2"/>
        <v>301.7697314890154</v>
      </c>
      <c r="J12" s="26"/>
      <c r="K12" s="26"/>
    </row>
    <row r="13" spans="1:11" ht="15">
      <c r="A13" s="14">
        <v>13</v>
      </c>
      <c r="B13" s="1" t="s">
        <v>17</v>
      </c>
      <c r="C13" s="4">
        <v>3.8242473555736374</v>
      </c>
      <c r="D13" s="4">
        <v>1644.4263628966642</v>
      </c>
      <c r="E13" s="4">
        <v>1575.5899104963387</v>
      </c>
      <c r="F13" s="4">
        <v>1277.298616761595</v>
      </c>
      <c r="G13" s="19">
        <f t="shared" si="0"/>
        <v>1426.4442636289668</v>
      </c>
      <c r="H13" s="19">
        <f t="shared" si="1"/>
        <v>-217.98209926769732</v>
      </c>
      <c r="I13" s="6">
        <f t="shared" si="2"/>
        <v>298.2912937347437</v>
      </c>
      <c r="J13" s="26"/>
      <c r="K13" s="26"/>
    </row>
    <row r="14" spans="1:11" ht="15">
      <c r="A14" s="14">
        <v>22</v>
      </c>
      <c r="B14" s="1" t="s">
        <v>25</v>
      </c>
      <c r="C14" s="4">
        <v>3.5292921074043937</v>
      </c>
      <c r="D14" s="4">
        <v>1552.8885272579332</v>
      </c>
      <c r="E14" s="4">
        <v>1284.6623270951993</v>
      </c>
      <c r="F14" s="4">
        <v>1139.9613506916191</v>
      </c>
      <c r="G14" s="19">
        <f t="shared" si="0"/>
        <v>1212.3118388934092</v>
      </c>
      <c r="H14" s="19">
        <f t="shared" si="1"/>
        <v>-340.576688364524</v>
      </c>
      <c r="I14" s="6">
        <f t="shared" si="2"/>
        <v>144.70097640358017</v>
      </c>
      <c r="J14" s="26"/>
      <c r="K14" s="26"/>
    </row>
    <row r="15" spans="1:11" ht="15">
      <c r="A15" s="14">
        <v>2</v>
      </c>
      <c r="B15" s="1" t="s">
        <v>9</v>
      </c>
      <c r="C15" s="4">
        <v>2.888527257933279</v>
      </c>
      <c r="D15" s="4">
        <v>1126.5256305939788</v>
      </c>
      <c r="E15" s="4">
        <v>924.3287225386496</v>
      </c>
      <c r="F15" s="4">
        <v>863.6696501220507</v>
      </c>
      <c r="G15" s="19">
        <f t="shared" si="0"/>
        <v>893.9991863303501</v>
      </c>
      <c r="H15" s="19">
        <f t="shared" si="1"/>
        <v>-232.52644426362872</v>
      </c>
      <c r="I15" s="6">
        <f t="shared" si="2"/>
        <v>60.65907241659886</v>
      </c>
      <c r="J15" s="26"/>
      <c r="K15" s="26"/>
    </row>
    <row r="16" spans="1:11" ht="15">
      <c r="A16" s="14">
        <v>14</v>
      </c>
      <c r="B16" s="1" t="s">
        <v>18</v>
      </c>
      <c r="C16" s="4">
        <v>2.8580146460537024</v>
      </c>
      <c r="D16" s="4">
        <v>1057.4654190398699</v>
      </c>
      <c r="E16" s="4">
        <v>817.3921887713589</v>
      </c>
      <c r="F16" s="4">
        <v>723.0777054515867</v>
      </c>
      <c r="G16" s="19">
        <f t="shared" si="0"/>
        <v>770.2349471114728</v>
      </c>
      <c r="H16" s="19">
        <f t="shared" si="1"/>
        <v>-287.23047192839704</v>
      </c>
      <c r="I16" s="6">
        <f t="shared" si="2"/>
        <v>94.3144833197722</v>
      </c>
      <c r="J16" s="26"/>
      <c r="K16" s="26"/>
    </row>
    <row r="17" spans="1:11" ht="15">
      <c r="A17" s="14">
        <v>18</v>
      </c>
      <c r="B17" s="1" t="s">
        <v>3</v>
      </c>
      <c r="C17" s="4">
        <v>2.8275020341741253</v>
      </c>
      <c r="D17" s="4">
        <v>1074.4507729861675</v>
      </c>
      <c r="E17" s="4">
        <v>885.0081366965012</v>
      </c>
      <c r="F17" s="4">
        <v>828.4580960130187</v>
      </c>
      <c r="G17" s="19">
        <f t="shared" si="0"/>
        <v>856.7331163547599</v>
      </c>
      <c r="H17" s="19">
        <f t="shared" si="1"/>
        <v>-217.71765663140764</v>
      </c>
      <c r="I17" s="6">
        <f t="shared" si="2"/>
        <v>56.55004068348251</v>
      </c>
      <c r="J17" s="26"/>
      <c r="K17" s="26"/>
    </row>
    <row r="18" spans="1:11" ht="15">
      <c r="A18" s="14">
        <v>20</v>
      </c>
      <c r="B18" s="1" t="s">
        <v>23</v>
      </c>
      <c r="C18" s="4">
        <v>2.552888527257933</v>
      </c>
      <c r="D18" s="4">
        <v>867.9820992676973</v>
      </c>
      <c r="E18" s="4">
        <v>696.9385679414157</v>
      </c>
      <c r="F18" s="4">
        <v>569.2941415785191</v>
      </c>
      <c r="G18" s="19">
        <f t="shared" si="0"/>
        <v>633.1163547599674</v>
      </c>
      <c r="H18" s="19">
        <f t="shared" si="1"/>
        <v>-234.86574450772991</v>
      </c>
      <c r="I18" s="6">
        <f t="shared" si="2"/>
        <v>127.64442636289664</v>
      </c>
      <c r="J18" s="26"/>
      <c r="K18" s="26"/>
    </row>
    <row r="19" spans="1:11" ht="15">
      <c r="A19" s="14">
        <v>9</v>
      </c>
      <c r="B19" s="1" t="s">
        <v>13</v>
      </c>
      <c r="C19" s="4">
        <v>2.502034174125305</v>
      </c>
      <c r="D19" s="4">
        <v>800.6509357200976</v>
      </c>
      <c r="E19" s="4">
        <v>675.5492270138324</v>
      </c>
      <c r="F19" s="4">
        <v>517.9210740439381</v>
      </c>
      <c r="G19" s="19">
        <f t="shared" si="0"/>
        <v>596.7351505288852</v>
      </c>
      <c r="H19" s="19">
        <f t="shared" si="1"/>
        <v>-203.9157851912123</v>
      </c>
      <c r="I19" s="6">
        <f t="shared" si="2"/>
        <v>157.62815296989424</v>
      </c>
      <c r="J19" s="26"/>
      <c r="K19" s="26"/>
    </row>
    <row r="20" spans="1:11" ht="15">
      <c r="A20" s="14">
        <v>8</v>
      </c>
      <c r="B20" s="1" t="s">
        <v>2</v>
      </c>
      <c r="C20" s="4">
        <v>2.2274206672091132</v>
      </c>
      <c r="D20" s="4">
        <v>645.9519934906428</v>
      </c>
      <c r="E20" s="4">
        <v>574.6745321399512</v>
      </c>
      <c r="F20" s="4">
        <v>441.02929210740444</v>
      </c>
      <c r="G20" s="19">
        <f t="shared" si="0"/>
        <v>507.85191212367783</v>
      </c>
      <c r="H20" s="19">
        <f t="shared" si="1"/>
        <v>-138.10008136696501</v>
      </c>
      <c r="I20" s="6">
        <f t="shared" si="2"/>
        <v>133.64524003254678</v>
      </c>
      <c r="J20" s="26"/>
      <c r="K20" s="26"/>
    </row>
    <row r="21" spans="1:11" ht="15">
      <c r="A21" s="14">
        <v>3</v>
      </c>
      <c r="B21" s="1" t="s">
        <v>10</v>
      </c>
      <c r="C21" s="4">
        <v>1.8917819365337671</v>
      </c>
      <c r="D21" s="4">
        <v>491.86330349877943</v>
      </c>
      <c r="E21" s="4">
        <v>414.300244100895</v>
      </c>
      <c r="F21" s="4">
        <v>355.6550040683482</v>
      </c>
      <c r="G21" s="19">
        <f t="shared" si="0"/>
        <v>384.9776240846216</v>
      </c>
      <c r="H21" s="19">
        <f t="shared" si="1"/>
        <v>-106.88567941415783</v>
      </c>
      <c r="I21" s="6">
        <f t="shared" si="2"/>
        <v>58.64524003254678</v>
      </c>
      <c r="J21" s="26"/>
      <c r="K21" s="26"/>
    </row>
    <row r="22" spans="1:11" ht="15">
      <c r="A22" s="14">
        <v>29</v>
      </c>
      <c r="B22" s="1" t="s">
        <v>30</v>
      </c>
      <c r="C22" s="4">
        <v>1.647681041497152</v>
      </c>
      <c r="D22" s="4">
        <v>346.01301871440194</v>
      </c>
      <c r="E22" s="4">
        <v>299.8779495524817</v>
      </c>
      <c r="F22" s="4">
        <v>242.20911310008137</v>
      </c>
      <c r="G22" s="19">
        <f t="shared" si="0"/>
        <v>271.04353132628154</v>
      </c>
      <c r="H22" s="19">
        <f t="shared" si="1"/>
        <v>-74.9694873881204</v>
      </c>
      <c r="I22" s="6">
        <f t="shared" si="2"/>
        <v>57.66883645240034</v>
      </c>
      <c r="J22" s="26"/>
      <c r="K22" s="26"/>
    </row>
    <row r="23" spans="1:11" ht="15">
      <c r="A23" s="14">
        <v>5</v>
      </c>
      <c r="B23" s="1" t="s">
        <v>1</v>
      </c>
      <c r="C23" s="4">
        <v>1.545972335231896</v>
      </c>
      <c r="D23" s="4">
        <v>324.6541903986981</v>
      </c>
      <c r="E23" s="4">
        <v>247.35557363710336</v>
      </c>
      <c r="F23" s="4">
        <v>231.8958502847844</v>
      </c>
      <c r="G23" s="19">
        <f t="shared" si="0"/>
        <v>239.62571196094387</v>
      </c>
      <c r="H23" s="19">
        <f t="shared" si="1"/>
        <v>-85.02847843775425</v>
      </c>
      <c r="I23" s="6">
        <f t="shared" si="2"/>
        <v>15.459723352318974</v>
      </c>
      <c r="J23" s="26"/>
      <c r="K23" s="26"/>
    </row>
    <row r="24" spans="1:11" s="11" customFormat="1" ht="30">
      <c r="A24" s="5">
        <v>12</v>
      </c>
      <c r="B24" s="29" t="s">
        <v>51</v>
      </c>
      <c r="C24" s="30">
        <v>1.5256305939788446</v>
      </c>
      <c r="D24" s="30">
        <v>305.12611879576895</v>
      </c>
      <c r="E24" s="30">
        <v>237.99837266069974</v>
      </c>
      <c r="F24" s="30">
        <v>215.1139137510171</v>
      </c>
      <c r="G24" s="31">
        <f t="shared" si="0"/>
        <v>226.5561432058584</v>
      </c>
      <c r="H24" s="31">
        <f t="shared" si="1"/>
        <v>-78.56997558991054</v>
      </c>
      <c r="I24" s="32">
        <f t="shared" si="2"/>
        <v>22.88445890968265</v>
      </c>
      <c r="J24" s="26"/>
      <c r="K24" s="26"/>
    </row>
    <row r="25" spans="1:11" ht="15">
      <c r="A25" s="14">
        <v>4</v>
      </c>
      <c r="B25" s="1" t="s">
        <v>0</v>
      </c>
      <c r="C25" s="4">
        <v>1.4951179820992677</v>
      </c>
      <c r="D25" s="4">
        <v>299.02359641985356</v>
      </c>
      <c r="E25" s="4">
        <v>234.73352318958504</v>
      </c>
      <c r="F25" s="4">
        <v>221.27746135069162</v>
      </c>
      <c r="G25" s="19">
        <f t="shared" si="0"/>
        <v>228.00549227013835</v>
      </c>
      <c r="H25" s="19">
        <f t="shared" si="1"/>
        <v>-71.01810414971521</v>
      </c>
      <c r="I25" s="6">
        <f t="shared" si="2"/>
        <v>13.456061838893419</v>
      </c>
      <c r="J25" s="26"/>
      <c r="K25" s="26"/>
    </row>
    <row r="26" spans="1:11" ht="15">
      <c r="A26" s="14">
        <v>16</v>
      </c>
      <c r="B26" s="1" t="s">
        <v>20</v>
      </c>
      <c r="C26" s="4">
        <v>1.3120423108218064</v>
      </c>
      <c r="D26" s="4">
        <v>223.0471928397071</v>
      </c>
      <c r="E26" s="4">
        <v>191.55817737998373</v>
      </c>
      <c r="F26" s="4">
        <v>162.693246541904</v>
      </c>
      <c r="G26" s="19">
        <f t="shared" si="0"/>
        <v>177.12571196094387</v>
      </c>
      <c r="H26" s="19">
        <f t="shared" si="1"/>
        <v>-45.92148087876322</v>
      </c>
      <c r="I26" s="6">
        <f t="shared" si="2"/>
        <v>28.864930838079744</v>
      </c>
      <c r="J26" s="26"/>
      <c r="K26" s="26"/>
    </row>
    <row r="27" spans="1:11" ht="15">
      <c r="A27" s="14">
        <v>6</v>
      </c>
      <c r="B27" s="1" t="s">
        <v>11</v>
      </c>
      <c r="C27" s="4">
        <v>1.098454027664768</v>
      </c>
      <c r="D27" s="4">
        <v>164.7681041497152</v>
      </c>
      <c r="E27" s="4">
        <v>148.2912937347437</v>
      </c>
      <c r="F27" s="4">
        <v>121.92839707078926</v>
      </c>
      <c r="G27" s="19">
        <f t="shared" si="0"/>
        <v>135.1098454027665</v>
      </c>
      <c r="H27" s="19">
        <f t="shared" si="1"/>
        <v>-29.658258746948718</v>
      </c>
      <c r="I27" s="6">
        <f t="shared" si="2"/>
        <v>26.362896663954444</v>
      </c>
      <c r="J27" s="26"/>
      <c r="K27" s="26"/>
    </row>
    <row r="28" spans="1:11" ht="15">
      <c r="A28" s="14">
        <v>21</v>
      </c>
      <c r="B28" s="1" t="s">
        <v>52</v>
      </c>
      <c r="C28" s="4">
        <v>1.0069161920260374</v>
      </c>
      <c r="D28" s="4">
        <v>120.82994304312449</v>
      </c>
      <c r="E28" s="4">
        <v>83.57404393816111</v>
      </c>
      <c r="F28" s="4">
        <v>77.53254678600489</v>
      </c>
      <c r="G28" s="19">
        <f t="shared" si="0"/>
        <v>80.55329536208299</v>
      </c>
      <c r="H28" s="19">
        <f t="shared" si="1"/>
        <v>-40.276647681041496</v>
      </c>
      <c r="I28" s="6">
        <f t="shared" si="2"/>
        <v>6.041497152156225</v>
      </c>
      <c r="J28" s="26"/>
      <c r="K28" s="26"/>
    </row>
    <row r="29" spans="1:11" ht="15">
      <c r="A29" s="14">
        <v>7</v>
      </c>
      <c r="B29" s="1" t="s">
        <v>12</v>
      </c>
      <c r="C29" s="4">
        <v>0.9458909682668836</v>
      </c>
      <c r="D29" s="4">
        <v>122.96582587469486</v>
      </c>
      <c r="E29" s="4">
        <v>98.3726606997559</v>
      </c>
      <c r="F29" s="4">
        <v>99.31855166802278</v>
      </c>
      <c r="G29" s="19">
        <f t="shared" si="0"/>
        <v>98.84560618388934</v>
      </c>
      <c r="H29" s="19">
        <f t="shared" si="1"/>
        <v>-24.120219690805513</v>
      </c>
      <c r="I29" s="8">
        <f t="shared" si="2"/>
        <v>-0.9458909682668803</v>
      </c>
      <c r="J29" s="26"/>
      <c r="K29" s="26"/>
    </row>
    <row r="30" spans="1:11" ht="15">
      <c r="A30" s="14">
        <v>34</v>
      </c>
      <c r="B30" s="1" t="s">
        <v>7</v>
      </c>
      <c r="C30" s="4">
        <v>0.8543531326281529</v>
      </c>
      <c r="D30" s="4">
        <v>111.06590724165989</v>
      </c>
      <c r="E30" s="4">
        <v>92.27013832384051</v>
      </c>
      <c r="F30" s="4">
        <v>81.16354759967453</v>
      </c>
      <c r="G30" s="19">
        <f t="shared" si="0"/>
        <v>86.71684296175752</v>
      </c>
      <c r="H30" s="19">
        <f t="shared" si="1"/>
        <v>-24.349064279902365</v>
      </c>
      <c r="I30" s="6">
        <f t="shared" si="2"/>
        <v>11.106590724165983</v>
      </c>
      <c r="J30" s="26"/>
      <c r="K30" s="26"/>
    </row>
    <row r="31" spans="1:11" ht="15">
      <c r="A31" s="14">
        <v>23</v>
      </c>
      <c r="B31" s="1" t="s">
        <v>26</v>
      </c>
      <c r="C31" s="4">
        <v>0.7933279088689993</v>
      </c>
      <c r="D31" s="4">
        <v>95.19934906427991</v>
      </c>
      <c r="E31" s="4">
        <v>78.53946297803093</v>
      </c>
      <c r="F31" s="4">
        <v>54.739625711960954</v>
      </c>
      <c r="G31" s="19">
        <f t="shared" si="0"/>
        <v>66.63954434499594</v>
      </c>
      <c r="H31" s="19">
        <f t="shared" si="1"/>
        <v>-28.559804719283974</v>
      </c>
      <c r="I31" s="6">
        <f t="shared" si="2"/>
        <v>23.79983726606997</v>
      </c>
      <c r="J31" s="26"/>
      <c r="K31" s="26"/>
    </row>
    <row r="32" spans="1:11" ht="15">
      <c r="A32" s="14">
        <v>30</v>
      </c>
      <c r="B32" s="1" t="s">
        <v>6</v>
      </c>
      <c r="C32" s="4">
        <v>0.6509357200976403</v>
      </c>
      <c r="D32" s="4">
        <v>52.074857607811225</v>
      </c>
      <c r="E32" s="4">
        <v>46.86737184703011</v>
      </c>
      <c r="F32" s="4">
        <v>36.452400325467856</v>
      </c>
      <c r="G32" s="19">
        <f t="shared" si="0"/>
        <v>41.65988608624898</v>
      </c>
      <c r="H32" s="19">
        <f t="shared" si="1"/>
        <v>-10.414971521562244</v>
      </c>
      <c r="I32" s="6">
        <f t="shared" si="2"/>
        <v>10.41497152156225</v>
      </c>
      <c r="J32" s="26"/>
      <c r="K32" s="26"/>
    </row>
    <row r="33" spans="1:11" ht="15">
      <c r="A33" s="14">
        <v>24</v>
      </c>
      <c r="B33" s="1" t="s">
        <v>27</v>
      </c>
      <c r="C33" s="4">
        <v>0.5187144019528072</v>
      </c>
      <c r="D33" s="4">
        <v>36.3100081366965</v>
      </c>
      <c r="E33" s="4">
        <v>26.454434499593166</v>
      </c>
      <c r="F33" s="4">
        <v>29.0480065093572</v>
      </c>
      <c r="G33" s="19">
        <f t="shared" si="0"/>
        <v>27.751220504475185</v>
      </c>
      <c r="H33" s="19">
        <f t="shared" si="1"/>
        <v>-8.558787632221318</v>
      </c>
      <c r="I33" s="8">
        <f t="shared" si="2"/>
        <v>-2.593572009764035</v>
      </c>
      <c r="J33" s="26"/>
      <c r="K33" s="26"/>
    </row>
    <row r="34" spans="1:11" ht="15">
      <c r="A34" s="14">
        <v>33</v>
      </c>
      <c r="B34" s="1" t="s">
        <v>33</v>
      </c>
      <c r="C34" s="4">
        <v>0.47803091944670467</v>
      </c>
      <c r="D34" s="4">
        <v>33.46216436126933</v>
      </c>
      <c r="E34" s="4">
        <v>25.81366965012205</v>
      </c>
      <c r="F34" s="4">
        <v>21.51139137510171</v>
      </c>
      <c r="G34" s="19">
        <f t="shared" si="0"/>
        <v>23.66253051261188</v>
      </c>
      <c r="H34" s="19">
        <f t="shared" si="1"/>
        <v>-9.79963384865745</v>
      </c>
      <c r="I34" s="6">
        <f t="shared" si="2"/>
        <v>4.302278275020342</v>
      </c>
      <c r="J34" s="26"/>
      <c r="K34" s="26"/>
    </row>
    <row r="35" spans="1:11" ht="15">
      <c r="A35" s="14">
        <v>1</v>
      </c>
      <c r="B35" s="1" t="s">
        <v>8</v>
      </c>
      <c r="C35" s="4">
        <v>0.4373474369406021</v>
      </c>
      <c r="D35" s="4">
        <v>26.240846216436125</v>
      </c>
      <c r="E35" s="4">
        <v>12.683075671277459</v>
      </c>
      <c r="F35" s="4">
        <v>13.557770545158663</v>
      </c>
      <c r="G35" s="19">
        <f t="shared" si="0"/>
        <v>13.120423108218061</v>
      </c>
      <c r="H35" s="19">
        <f t="shared" si="1"/>
        <v>-13.120423108218064</v>
      </c>
      <c r="I35" s="8">
        <f t="shared" si="2"/>
        <v>-0.8746948738812037</v>
      </c>
      <c r="J35" s="26"/>
      <c r="K35" s="26"/>
    </row>
    <row r="36" spans="1:11" ht="15">
      <c r="A36" s="14">
        <v>25</v>
      </c>
      <c r="B36" s="1" t="s">
        <v>4</v>
      </c>
      <c r="C36" s="4">
        <v>0.26444263628966636</v>
      </c>
      <c r="D36" s="4">
        <v>7.933279088689991</v>
      </c>
      <c r="E36" s="4">
        <v>4.759967453213994</v>
      </c>
      <c r="F36" s="4">
        <v>6.082180634662326</v>
      </c>
      <c r="G36" s="19">
        <f t="shared" si="0"/>
        <v>5.421074043938161</v>
      </c>
      <c r="H36" s="19">
        <f t="shared" si="1"/>
        <v>-2.5122050447518305</v>
      </c>
      <c r="I36" s="8">
        <f t="shared" si="2"/>
        <v>-1.3222131814483324</v>
      </c>
      <c r="J36" s="26"/>
      <c r="K36" s="26"/>
    </row>
    <row r="37" spans="1:22" ht="15">
      <c r="A37" s="14">
        <v>28</v>
      </c>
      <c r="B37" s="1" t="s">
        <v>5</v>
      </c>
      <c r="C37" s="4">
        <v>0.07119609438567942</v>
      </c>
      <c r="D37" s="4">
        <v>0.7119609438567942</v>
      </c>
      <c r="E37" s="4">
        <v>0.4271765663140765</v>
      </c>
      <c r="F37" s="4">
        <v>0.7119609438567942</v>
      </c>
      <c r="G37" s="19">
        <f t="shared" si="0"/>
        <v>0.5695687550854354</v>
      </c>
      <c r="H37" s="19">
        <f t="shared" si="1"/>
        <v>-0.14239218877135884</v>
      </c>
      <c r="I37" s="8">
        <f t="shared" si="2"/>
        <v>-0.2847843775427177</v>
      </c>
      <c r="J37" s="26"/>
      <c r="K37" s="26"/>
      <c r="L37" s="38" t="s">
        <v>46</v>
      </c>
      <c r="M37" s="38"/>
      <c r="N37" s="38"/>
      <c r="O37" s="38"/>
      <c r="P37" s="38"/>
      <c r="Q37" s="38"/>
      <c r="R37" s="38"/>
      <c r="S37" s="38"/>
      <c r="T37" s="38"/>
      <c r="U37" s="38"/>
      <c r="V37" s="38"/>
    </row>
    <row r="38" spans="12:22" ht="15"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</row>
    <row r="39" ht="15">
      <c r="M39" s="2" t="s">
        <v>56</v>
      </c>
    </row>
  </sheetData>
  <mergeCells count="2">
    <mergeCell ref="D2:H2"/>
    <mergeCell ref="L37:V3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2:K44"/>
  <sheetViews>
    <sheetView showGridLines="0" tabSelected="1" zoomScale="70" zoomScaleNormal="70" workbookViewId="0" topLeftCell="B30">
      <selection activeCell="O41" sqref="O41"/>
    </sheetView>
  </sheetViews>
  <sheetFormatPr defaultColWidth="11.421875" defaultRowHeight="15"/>
  <cols>
    <col min="1" max="1" width="6.00390625" style="2" customWidth="1"/>
    <col min="2" max="2" width="47.8515625" style="2" customWidth="1"/>
    <col min="3" max="3" width="11.421875" style="2" customWidth="1"/>
    <col min="4" max="4" width="9.8515625" style="2" customWidth="1"/>
    <col min="5" max="5" width="15.421875" style="2" customWidth="1"/>
    <col min="6" max="6" width="16.57421875" style="2" customWidth="1"/>
    <col min="7" max="7" width="13.7109375" style="2" customWidth="1"/>
    <col min="8" max="8" width="14.421875" style="2" customWidth="1"/>
    <col min="9" max="9" width="11.421875" style="2" customWidth="1"/>
    <col min="10" max="10" width="19.421875" style="2" customWidth="1"/>
    <col min="11" max="11" width="20.140625" style="2" customWidth="1"/>
    <col min="12" max="16384" width="11.421875" style="2" customWidth="1"/>
  </cols>
  <sheetData>
    <row r="2" spans="4:8" ht="15">
      <c r="D2" s="35" t="s">
        <v>38</v>
      </c>
      <c r="E2" s="35"/>
      <c r="F2" s="35"/>
      <c r="G2" s="35"/>
      <c r="H2" s="35"/>
    </row>
    <row r="3" spans="1:11" s="13" customFormat="1" ht="60">
      <c r="A3" s="16"/>
      <c r="B3" s="16" t="s">
        <v>35</v>
      </c>
      <c r="C3" s="17" t="s">
        <v>37</v>
      </c>
      <c r="D3" s="16" t="s">
        <v>36</v>
      </c>
      <c r="E3" s="17" t="s">
        <v>39</v>
      </c>
      <c r="F3" s="17" t="s">
        <v>40</v>
      </c>
      <c r="G3" s="17" t="s">
        <v>42</v>
      </c>
      <c r="H3" s="17" t="s">
        <v>47</v>
      </c>
      <c r="I3" s="16" t="s">
        <v>41</v>
      </c>
      <c r="J3" s="13" t="s">
        <v>48</v>
      </c>
      <c r="K3" s="13" t="s">
        <v>49</v>
      </c>
    </row>
    <row r="4" spans="1:11" ht="15">
      <c r="A4" s="14">
        <v>17</v>
      </c>
      <c r="B4" s="1" t="s">
        <v>21</v>
      </c>
      <c r="C4" s="4">
        <v>14.239218877135883</v>
      </c>
      <c r="D4" s="4">
        <v>22782.750203417414</v>
      </c>
      <c r="E4" s="4">
        <v>20205.451586655818</v>
      </c>
      <c r="F4" s="4">
        <v>16731.08218063466</v>
      </c>
      <c r="G4" s="19">
        <f aca="true" t="shared" si="0" ref="G4:G37">+(E4+F4)/2</f>
        <v>18468.26688364524</v>
      </c>
      <c r="H4" s="19">
        <f aca="true" t="shared" si="1" ref="H4:H37">+G4-D4</f>
        <v>-4314.483319772175</v>
      </c>
      <c r="I4" s="6">
        <f aca="true" t="shared" si="2" ref="I4:I38">E4-F4</f>
        <v>3474.3694060211565</v>
      </c>
      <c r="J4" s="26">
        <f>E4-D4</f>
        <v>-2577.2986167615963</v>
      </c>
      <c r="K4" s="26">
        <f>F4-D4</f>
        <v>-6051.668022782753</v>
      </c>
    </row>
    <row r="5" spans="1:11" ht="15">
      <c r="A5" s="14">
        <v>15</v>
      </c>
      <c r="B5" s="1" t="s">
        <v>19</v>
      </c>
      <c r="C5" s="4">
        <v>7.465419039869812</v>
      </c>
      <c r="D5" s="4">
        <v>7092.148087876321</v>
      </c>
      <c r="E5" s="4">
        <v>6054.454841334417</v>
      </c>
      <c r="F5" s="4">
        <v>4882.384052074857</v>
      </c>
      <c r="G5" s="19">
        <f>+(E5+F5)/2</f>
        <v>5468.419446704637</v>
      </c>
      <c r="H5" s="19">
        <f t="shared" si="1"/>
        <v>-1623.728641171684</v>
      </c>
      <c r="I5" s="6">
        <f>E5-F5</f>
        <v>1172.0707892595601</v>
      </c>
      <c r="J5" s="26">
        <f aca="true" t="shared" si="3" ref="J5:J37">E5-D5</f>
        <v>-1037.693246541904</v>
      </c>
      <c r="K5" s="26">
        <f aca="true" t="shared" si="4" ref="K5:K37">F5-D5</f>
        <v>-2209.764035801464</v>
      </c>
    </row>
    <row r="6" spans="1:11" ht="15">
      <c r="A6" s="14">
        <v>27</v>
      </c>
      <c r="B6" s="1" t="s">
        <v>29</v>
      </c>
      <c r="C6" s="4">
        <v>6.672091131000814</v>
      </c>
      <c r="D6" s="4">
        <v>5471.114727420667</v>
      </c>
      <c r="E6" s="4">
        <v>3569.5687550854354</v>
      </c>
      <c r="F6" s="4">
        <v>4203.417412530513</v>
      </c>
      <c r="G6" s="19">
        <f t="shared" si="0"/>
        <v>3886.493083807974</v>
      </c>
      <c r="H6" s="19">
        <f t="shared" si="1"/>
        <v>-1584.6216436126929</v>
      </c>
      <c r="I6" s="8">
        <f t="shared" si="2"/>
        <v>-633.8486574450772</v>
      </c>
      <c r="J6" s="26">
        <f t="shared" si="3"/>
        <v>-1901.5459723352315</v>
      </c>
      <c r="K6" s="26">
        <f t="shared" si="4"/>
        <v>-1267.6973148901543</v>
      </c>
    </row>
    <row r="7" spans="1:11" ht="15">
      <c r="A7" s="14">
        <v>32</v>
      </c>
      <c r="B7" s="7" t="s">
        <v>32</v>
      </c>
      <c r="C7" s="4">
        <v>6.000813669650122</v>
      </c>
      <c r="D7" s="4">
        <v>4740.642799023596</v>
      </c>
      <c r="E7" s="4">
        <v>4020.5451586655818</v>
      </c>
      <c r="F7" s="4">
        <v>3498.474369406021</v>
      </c>
      <c r="G7" s="19">
        <f t="shared" si="0"/>
        <v>3759.5097640358017</v>
      </c>
      <c r="H7" s="19">
        <f t="shared" si="1"/>
        <v>-981.1330349877944</v>
      </c>
      <c r="I7" s="6">
        <f t="shared" si="2"/>
        <v>522.0707892595606</v>
      </c>
      <c r="J7" s="26">
        <f t="shared" si="3"/>
        <v>-720.0976403580144</v>
      </c>
      <c r="K7" s="26">
        <f t="shared" si="4"/>
        <v>-1242.168429617575</v>
      </c>
    </row>
    <row r="8" spans="1:11" ht="15">
      <c r="A8" s="14">
        <v>10</v>
      </c>
      <c r="B8" s="7" t="s">
        <v>14</v>
      </c>
      <c r="C8" s="4">
        <v>5.960130187144019</v>
      </c>
      <c r="D8" s="4">
        <v>4350.895036615134</v>
      </c>
      <c r="E8" s="4">
        <v>3862.164361269324</v>
      </c>
      <c r="F8" s="4">
        <v>3355.5532953620827</v>
      </c>
      <c r="G8" s="19">
        <f t="shared" si="0"/>
        <v>3608.8588283157032</v>
      </c>
      <c r="H8" s="19">
        <f t="shared" si="1"/>
        <v>-742.0362082994307</v>
      </c>
      <c r="I8" s="6">
        <f t="shared" si="2"/>
        <v>506.6110659072415</v>
      </c>
      <c r="J8" s="26">
        <f t="shared" si="3"/>
        <v>-488.7306753458097</v>
      </c>
      <c r="K8" s="26">
        <f t="shared" si="4"/>
        <v>-995.3417412530512</v>
      </c>
    </row>
    <row r="9" spans="1:11" ht="15">
      <c r="A9" s="14">
        <v>26</v>
      </c>
      <c r="B9" s="27" t="s">
        <v>28</v>
      </c>
      <c r="C9" s="28">
        <v>5.532953620829943</v>
      </c>
      <c r="D9" s="4">
        <v>3817.7379983726605</v>
      </c>
      <c r="E9" s="4">
        <v>2351.5052888527257</v>
      </c>
      <c r="F9" s="4">
        <v>2888.2017900732303</v>
      </c>
      <c r="G9" s="19">
        <f t="shared" si="0"/>
        <v>2619.853539462978</v>
      </c>
      <c r="H9" s="19">
        <f t="shared" si="1"/>
        <v>-1197.8844589096825</v>
      </c>
      <c r="I9" s="8">
        <f t="shared" si="2"/>
        <v>-536.6965012205046</v>
      </c>
      <c r="J9" s="26">
        <f t="shared" si="3"/>
        <v>-1466.2327095199348</v>
      </c>
      <c r="K9" s="26">
        <f t="shared" si="4"/>
        <v>-929.5362082994302</v>
      </c>
    </row>
    <row r="10" spans="1:11" ht="15">
      <c r="A10" s="14">
        <v>31</v>
      </c>
      <c r="B10" s="27" t="s">
        <v>31</v>
      </c>
      <c r="C10" s="4">
        <v>5.512611879576892</v>
      </c>
      <c r="D10" s="4">
        <v>3693.4499593165174</v>
      </c>
      <c r="E10" s="4">
        <v>3175.26444263629</v>
      </c>
      <c r="F10" s="4">
        <v>2734.2554922701383</v>
      </c>
      <c r="G10" s="19">
        <f t="shared" si="0"/>
        <v>2954.759967453214</v>
      </c>
      <c r="H10" s="19">
        <f t="shared" si="1"/>
        <v>-738.6899918633035</v>
      </c>
      <c r="I10" s="6">
        <f t="shared" si="2"/>
        <v>441.00895036615157</v>
      </c>
      <c r="J10" s="26">
        <f t="shared" si="3"/>
        <v>-518.1855166802275</v>
      </c>
      <c r="K10" s="26">
        <f t="shared" si="4"/>
        <v>-959.194467046379</v>
      </c>
    </row>
    <row r="11" spans="1:11" ht="15">
      <c r="A11" s="14">
        <v>19</v>
      </c>
      <c r="B11" s="1" t="s">
        <v>22</v>
      </c>
      <c r="C11" s="4">
        <v>4.495524816924329</v>
      </c>
      <c r="D11" s="4">
        <v>2427.5834011391375</v>
      </c>
      <c r="E11" s="4">
        <v>2171.3384865744506</v>
      </c>
      <c r="F11" s="4">
        <v>1802.7054515866557</v>
      </c>
      <c r="G11" s="19">
        <f t="shared" si="0"/>
        <v>1987.0219690805532</v>
      </c>
      <c r="H11" s="19">
        <f t="shared" si="1"/>
        <v>-440.5614320585844</v>
      </c>
      <c r="I11" s="6">
        <f t="shared" si="2"/>
        <v>368.6330349877949</v>
      </c>
      <c r="J11" s="26">
        <f t="shared" si="3"/>
        <v>-256.24491456468695</v>
      </c>
      <c r="K11" s="26">
        <f t="shared" si="4"/>
        <v>-624.8779495524818</v>
      </c>
    </row>
    <row r="12" spans="1:11" s="11" customFormat="1" ht="15">
      <c r="A12" s="5">
        <v>11</v>
      </c>
      <c r="B12" s="29" t="s">
        <v>50</v>
      </c>
      <c r="C12" s="30">
        <v>4.373474369406021</v>
      </c>
      <c r="D12" s="30">
        <v>2317.941415785191</v>
      </c>
      <c r="E12" s="30">
        <v>1976.8104149715216</v>
      </c>
      <c r="F12" s="30">
        <v>1675.0406834825062</v>
      </c>
      <c r="G12" s="31">
        <f t="shared" si="0"/>
        <v>1825.925549227014</v>
      </c>
      <c r="H12" s="31">
        <f t="shared" si="1"/>
        <v>-492.0158665581771</v>
      </c>
      <c r="I12" s="32">
        <f t="shared" si="2"/>
        <v>301.7697314890154</v>
      </c>
      <c r="J12" s="26">
        <f t="shared" si="3"/>
        <v>-341.1310008136695</v>
      </c>
      <c r="K12" s="26">
        <f t="shared" si="4"/>
        <v>-642.9007323026849</v>
      </c>
    </row>
    <row r="13" spans="1:11" ht="15">
      <c r="A13" s="14">
        <v>13</v>
      </c>
      <c r="B13" s="1" t="s">
        <v>17</v>
      </c>
      <c r="C13" s="4">
        <v>3.8242473555736374</v>
      </c>
      <c r="D13" s="4">
        <v>1644.4263628966642</v>
      </c>
      <c r="E13" s="4">
        <v>1575.5899104963387</v>
      </c>
      <c r="F13" s="4">
        <v>1277.298616761595</v>
      </c>
      <c r="G13" s="19">
        <f t="shared" si="0"/>
        <v>1426.4442636289668</v>
      </c>
      <c r="H13" s="19">
        <f t="shared" si="1"/>
        <v>-217.98209926769732</v>
      </c>
      <c r="I13" s="6">
        <f t="shared" si="2"/>
        <v>298.2912937347437</v>
      </c>
      <c r="J13" s="26">
        <f t="shared" si="3"/>
        <v>-68.83645240032547</v>
      </c>
      <c r="K13" s="26">
        <f t="shared" si="4"/>
        <v>-367.1277461350692</v>
      </c>
    </row>
    <row r="14" spans="1:11" ht="15">
      <c r="A14" s="14">
        <v>22</v>
      </c>
      <c r="B14" s="1" t="s">
        <v>25</v>
      </c>
      <c r="C14" s="4">
        <v>3.5292921074043937</v>
      </c>
      <c r="D14" s="4">
        <v>1552.8885272579332</v>
      </c>
      <c r="E14" s="4">
        <v>1284.6623270951993</v>
      </c>
      <c r="F14" s="4">
        <v>1139.9613506916191</v>
      </c>
      <c r="G14" s="19">
        <f t="shared" si="0"/>
        <v>1212.3118388934092</v>
      </c>
      <c r="H14" s="19">
        <f t="shared" si="1"/>
        <v>-340.576688364524</v>
      </c>
      <c r="I14" s="6">
        <f t="shared" si="2"/>
        <v>144.70097640358017</v>
      </c>
      <c r="J14" s="26">
        <f t="shared" si="3"/>
        <v>-268.2262001627339</v>
      </c>
      <c r="K14" s="26">
        <f t="shared" si="4"/>
        <v>-412.9271765663141</v>
      </c>
    </row>
    <row r="15" spans="1:11" ht="15">
      <c r="A15" s="14">
        <v>2</v>
      </c>
      <c r="B15" s="1" t="s">
        <v>9</v>
      </c>
      <c r="C15" s="4">
        <v>2.888527257933279</v>
      </c>
      <c r="D15" s="4">
        <v>1126.5256305939788</v>
      </c>
      <c r="E15" s="4">
        <v>924.3287225386496</v>
      </c>
      <c r="F15" s="4">
        <v>863.6696501220507</v>
      </c>
      <c r="G15" s="19">
        <f t="shared" si="0"/>
        <v>893.9991863303501</v>
      </c>
      <c r="H15" s="19">
        <f t="shared" si="1"/>
        <v>-232.52644426362872</v>
      </c>
      <c r="I15" s="6">
        <f t="shared" si="2"/>
        <v>60.65907241659886</v>
      </c>
      <c r="J15" s="26">
        <f t="shared" si="3"/>
        <v>-202.19690805532923</v>
      </c>
      <c r="K15" s="26">
        <f t="shared" si="4"/>
        <v>-262.8559804719281</v>
      </c>
    </row>
    <row r="16" spans="1:11" ht="15">
      <c r="A16" s="14">
        <v>14</v>
      </c>
      <c r="B16" s="1" t="s">
        <v>18</v>
      </c>
      <c r="C16" s="4">
        <v>2.8580146460537024</v>
      </c>
      <c r="D16" s="4">
        <v>1057.4654190398699</v>
      </c>
      <c r="E16" s="4">
        <v>817.3921887713589</v>
      </c>
      <c r="F16" s="4">
        <v>723.0777054515867</v>
      </c>
      <c r="G16" s="19">
        <f t="shared" si="0"/>
        <v>770.2349471114728</v>
      </c>
      <c r="H16" s="19">
        <f t="shared" si="1"/>
        <v>-287.23047192839704</v>
      </c>
      <c r="I16" s="6">
        <f t="shared" si="2"/>
        <v>94.3144833197722</v>
      </c>
      <c r="J16" s="26">
        <f t="shared" si="3"/>
        <v>-240.073230268511</v>
      </c>
      <c r="K16" s="26">
        <f t="shared" si="4"/>
        <v>-334.3877135882832</v>
      </c>
    </row>
    <row r="17" spans="1:11" ht="15">
      <c r="A17" s="14">
        <v>18</v>
      </c>
      <c r="B17" s="1" t="s">
        <v>3</v>
      </c>
      <c r="C17" s="4">
        <v>2.8275020341741253</v>
      </c>
      <c r="D17" s="4">
        <v>1074.4507729861675</v>
      </c>
      <c r="E17" s="4">
        <v>885.0081366965012</v>
      </c>
      <c r="F17" s="4">
        <v>828.4580960130187</v>
      </c>
      <c r="G17" s="19">
        <f t="shared" si="0"/>
        <v>856.7331163547599</v>
      </c>
      <c r="H17" s="19">
        <f t="shared" si="1"/>
        <v>-217.71765663140764</v>
      </c>
      <c r="I17" s="6">
        <f t="shared" si="2"/>
        <v>56.55004068348251</v>
      </c>
      <c r="J17" s="26">
        <f t="shared" si="3"/>
        <v>-189.44263628966632</v>
      </c>
      <c r="K17" s="26">
        <f t="shared" si="4"/>
        <v>-245.99267697314883</v>
      </c>
    </row>
    <row r="18" spans="1:11" ht="15">
      <c r="A18" s="14">
        <v>20</v>
      </c>
      <c r="B18" s="1" t="s">
        <v>23</v>
      </c>
      <c r="C18" s="4">
        <v>2.552888527257933</v>
      </c>
      <c r="D18" s="4">
        <v>867.9820992676973</v>
      </c>
      <c r="E18" s="4">
        <v>696.9385679414157</v>
      </c>
      <c r="F18" s="4">
        <v>569.2941415785191</v>
      </c>
      <c r="G18" s="19">
        <f t="shared" si="0"/>
        <v>633.1163547599674</v>
      </c>
      <c r="H18" s="19">
        <f t="shared" si="1"/>
        <v>-234.86574450772991</v>
      </c>
      <c r="I18" s="6">
        <f t="shared" si="2"/>
        <v>127.64442636289664</v>
      </c>
      <c r="J18" s="26">
        <f t="shared" si="3"/>
        <v>-171.0435313262816</v>
      </c>
      <c r="K18" s="26">
        <f t="shared" si="4"/>
        <v>-298.68795768917823</v>
      </c>
    </row>
    <row r="19" spans="1:11" ht="15">
      <c r="A19" s="14">
        <v>9</v>
      </c>
      <c r="B19" s="1" t="s">
        <v>13</v>
      </c>
      <c r="C19" s="4">
        <v>2.502034174125305</v>
      </c>
      <c r="D19" s="4">
        <v>800.6509357200976</v>
      </c>
      <c r="E19" s="4">
        <v>675.5492270138324</v>
      </c>
      <c r="F19" s="4">
        <v>517.9210740439381</v>
      </c>
      <c r="G19" s="19">
        <f t="shared" si="0"/>
        <v>596.7351505288852</v>
      </c>
      <c r="H19" s="19">
        <f t="shared" si="1"/>
        <v>-203.9157851912123</v>
      </c>
      <c r="I19" s="6">
        <f t="shared" si="2"/>
        <v>157.62815296989424</v>
      </c>
      <c r="J19" s="26">
        <f t="shared" si="3"/>
        <v>-125.10170870626519</v>
      </c>
      <c r="K19" s="26">
        <f t="shared" si="4"/>
        <v>-282.72986167615943</v>
      </c>
    </row>
    <row r="20" spans="1:11" ht="15">
      <c r="A20" s="14">
        <v>8</v>
      </c>
      <c r="B20" s="1" t="s">
        <v>2</v>
      </c>
      <c r="C20" s="4">
        <v>2.2274206672091132</v>
      </c>
      <c r="D20" s="4">
        <v>645.9519934906428</v>
      </c>
      <c r="E20" s="4">
        <v>574.6745321399512</v>
      </c>
      <c r="F20" s="4">
        <v>441.02929210740444</v>
      </c>
      <c r="G20" s="19">
        <f t="shared" si="0"/>
        <v>507.85191212367783</v>
      </c>
      <c r="H20" s="19">
        <f t="shared" si="1"/>
        <v>-138.10008136696501</v>
      </c>
      <c r="I20" s="6">
        <f t="shared" si="2"/>
        <v>133.64524003254678</v>
      </c>
      <c r="J20" s="26">
        <f t="shared" si="3"/>
        <v>-71.27746135069162</v>
      </c>
      <c r="K20" s="26">
        <f t="shared" si="4"/>
        <v>-204.9227013832384</v>
      </c>
    </row>
    <row r="21" spans="1:11" ht="15">
      <c r="A21" s="14">
        <v>3</v>
      </c>
      <c r="B21" s="1" t="s">
        <v>10</v>
      </c>
      <c r="C21" s="4">
        <v>1.8917819365337671</v>
      </c>
      <c r="D21" s="4">
        <v>491.86330349877943</v>
      </c>
      <c r="E21" s="4">
        <v>414.300244100895</v>
      </c>
      <c r="F21" s="4">
        <v>355.6550040683482</v>
      </c>
      <c r="G21" s="19">
        <f t="shared" si="0"/>
        <v>384.9776240846216</v>
      </c>
      <c r="H21" s="19">
        <f t="shared" si="1"/>
        <v>-106.88567941415783</v>
      </c>
      <c r="I21" s="6">
        <f t="shared" si="2"/>
        <v>58.64524003254678</v>
      </c>
      <c r="J21" s="26">
        <f t="shared" si="3"/>
        <v>-77.56305939788444</v>
      </c>
      <c r="K21" s="26">
        <f t="shared" si="4"/>
        <v>-136.20829943043123</v>
      </c>
    </row>
    <row r="22" spans="1:11" ht="15">
      <c r="A22" s="14">
        <v>29</v>
      </c>
      <c r="B22" s="1" t="s">
        <v>30</v>
      </c>
      <c r="C22" s="4">
        <v>1.647681041497152</v>
      </c>
      <c r="D22" s="4">
        <v>346.01301871440194</v>
      </c>
      <c r="E22" s="4">
        <v>299.8779495524817</v>
      </c>
      <c r="F22" s="4">
        <v>242.20911310008137</v>
      </c>
      <c r="G22" s="19">
        <f t="shared" si="0"/>
        <v>271.04353132628154</v>
      </c>
      <c r="H22" s="19">
        <f t="shared" si="1"/>
        <v>-74.9694873881204</v>
      </c>
      <c r="I22" s="6">
        <f t="shared" si="2"/>
        <v>57.66883645240034</v>
      </c>
      <c r="J22" s="26">
        <f t="shared" si="3"/>
        <v>-46.13506916192023</v>
      </c>
      <c r="K22" s="26">
        <f t="shared" si="4"/>
        <v>-103.80390561432057</v>
      </c>
    </row>
    <row r="23" spans="1:11" ht="15">
      <c r="A23" s="14">
        <v>5</v>
      </c>
      <c r="B23" s="1" t="s">
        <v>1</v>
      </c>
      <c r="C23" s="4">
        <v>1.545972335231896</v>
      </c>
      <c r="D23" s="4">
        <v>324.6541903986981</v>
      </c>
      <c r="E23" s="4">
        <v>247.35557363710336</v>
      </c>
      <c r="F23" s="4">
        <v>231.8958502847844</v>
      </c>
      <c r="G23" s="19">
        <f t="shared" si="0"/>
        <v>239.62571196094387</v>
      </c>
      <c r="H23" s="19">
        <f t="shared" si="1"/>
        <v>-85.02847843775425</v>
      </c>
      <c r="I23" s="6">
        <f t="shared" si="2"/>
        <v>15.459723352318974</v>
      </c>
      <c r="J23" s="26">
        <f t="shared" si="3"/>
        <v>-77.29861676159476</v>
      </c>
      <c r="K23" s="26">
        <f t="shared" si="4"/>
        <v>-92.75834011391373</v>
      </c>
    </row>
    <row r="24" spans="1:11" s="11" customFormat="1" ht="30">
      <c r="A24" s="5">
        <v>12</v>
      </c>
      <c r="B24" s="29" t="s">
        <v>51</v>
      </c>
      <c r="C24" s="30">
        <v>1.5256305939788446</v>
      </c>
      <c r="D24" s="30">
        <v>305.12611879576895</v>
      </c>
      <c r="E24" s="30">
        <v>237.99837266069974</v>
      </c>
      <c r="F24" s="30">
        <v>215.1139137510171</v>
      </c>
      <c r="G24" s="31">
        <f t="shared" si="0"/>
        <v>226.5561432058584</v>
      </c>
      <c r="H24" s="31">
        <f t="shared" si="1"/>
        <v>-78.56997558991054</v>
      </c>
      <c r="I24" s="32">
        <f t="shared" si="2"/>
        <v>22.88445890968265</v>
      </c>
      <c r="J24" s="26">
        <f t="shared" si="3"/>
        <v>-67.1277461350692</v>
      </c>
      <c r="K24" s="26">
        <f t="shared" si="4"/>
        <v>-90.01220504475185</v>
      </c>
    </row>
    <row r="25" spans="1:11" ht="15">
      <c r="A25" s="14">
        <v>4</v>
      </c>
      <c r="B25" s="1" t="s">
        <v>0</v>
      </c>
      <c r="C25" s="4">
        <v>1.4951179820992677</v>
      </c>
      <c r="D25" s="4">
        <v>299.02359641985356</v>
      </c>
      <c r="E25" s="4">
        <v>234.73352318958504</v>
      </c>
      <c r="F25" s="4">
        <v>221.27746135069162</v>
      </c>
      <c r="G25" s="19">
        <f t="shared" si="0"/>
        <v>228.00549227013835</v>
      </c>
      <c r="H25" s="19">
        <f t="shared" si="1"/>
        <v>-71.01810414971521</v>
      </c>
      <c r="I25" s="6">
        <f t="shared" si="2"/>
        <v>13.456061838893419</v>
      </c>
      <c r="J25" s="26">
        <f t="shared" si="3"/>
        <v>-64.29007323026852</v>
      </c>
      <c r="K25" s="26">
        <f t="shared" si="4"/>
        <v>-77.74613506916194</v>
      </c>
    </row>
    <row r="26" spans="1:11" ht="15">
      <c r="A26" s="14">
        <v>16</v>
      </c>
      <c r="B26" s="1" t="s">
        <v>20</v>
      </c>
      <c r="C26" s="4">
        <v>1.3120423108218064</v>
      </c>
      <c r="D26" s="4">
        <v>223.0471928397071</v>
      </c>
      <c r="E26" s="4">
        <v>191.55817737998373</v>
      </c>
      <c r="F26" s="4">
        <v>162.693246541904</v>
      </c>
      <c r="G26" s="19">
        <f t="shared" si="0"/>
        <v>177.12571196094387</v>
      </c>
      <c r="H26" s="19">
        <f t="shared" si="1"/>
        <v>-45.92148087876322</v>
      </c>
      <c r="I26" s="6">
        <f t="shared" si="2"/>
        <v>28.864930838079744</v>
      </c>
      <c r="J26" s="26">
        <f t="shared" si="3"/>
        <v>-31.489015459723362</v>
      </c>
      <c r="K26" s="26">
        <f t="shared" si="4"/>
        <v>-60.353946297803105</v>
      </c>
    </row>
    <row r="27" spans="1:11" ht="15">
      <c r="A27" s="14">
        <v>6</v>
      </c>
      <c r="B27" s="1" t="s">
        <v>11</v>
      </c>
      <c r="C27" s="4">
        <v>1.098454027664768</v>
      </c>
      <c r="D27" s="4">
        <v>164.7681041497152</v>
      </c>
      <c r="E27" s="4">
        <v>148.2912937347437</v>
      </c>
      <c r="F27" s="4">
        <v>121.92839707078926</v>
      </c>
      <c r="G27" s="19">
        <f t="shared" si="0"/>
        <v>135.1098454027665</v>
      </c>
      <c r="H27" s="19">
        <f t="shared" si="1"/>
        <v>-29.658258746948718</v>
      </c>
      <c r="I27" s="6">
        <f t="shared" si="2"/>
        <v>26.362896663954444</v>
      </c>
      <c r="J27" s="26">
        <f t="shared" si="3"/>
        <v>-16.47681041497151</v>
      </c>
      <c r="K27" s="26">
        <f t="shared" si="4"/>
        <v>-42.839707078925954</v>
      </c>
    </row>
    <row r="28" spans="1:11" ht="15">
      <c r="A28" s="14">
        <v>21</v>
      </c>
      <c r="B28" s="1" t="s">
        <v>52</v>
      </c>
      <c r="C28" s="4">
        <v>1.0069161920260374</v>
      </c>
      <c r="D28" s="4">
        <v>120.82994304312449</v>
      </c>
      <c r="E28" s="4">
        <v>83.57404393816111</v>
      </c>
      <c r="F28" s="4">
        <v>77.53254678600489</v>
      </c>
      <c r="G28" s="19">
        <f t="shared" si="0"/>
        <v>80.55329536208299</v>
      </c>
      <c r="H28" s="19">
        <f t="shared" si="1"/>
        <v>-40.276647681041496</v>
      </c>
      <c r="I28" s="6">
        <f t="shared" si="2"/>
        <v>6.041497152156225</v>
      </c>
      <c r="J28" s="26">
        <f t="shared" si="3"/>
        <v>-37.255899104963376</v>
      </c>
      <c r="K28" s="26">
        <f t="shared" si="4"/>
        <v>-43.2973962571196</v>
      </c>
    </row>
    <row r="29" spans="1:11" ht="15">
      <c r="A29" s="14">
        <v>7</v>
      </c>
      <c r="B29" s="1" t="s">
        <v>12</v>
      </c>
      <c r="C29" s="4">
        <v>0.9458909682668836</v>
      </c>
      <c r="D29" s="4">
        <v>122.96582587469486</v>
      </c>
      <c r="E29" s="4">
        <v>98.3726606997559</v>
      </c>
      <c r="F29" s="4">
        <v>99.31855166802278</v>
      </c>
      <c r="G29" s="19">
        <f t="shared" si="0"/>
        <v>98.84560618388934</v>
      </c>
      <c r="H29" s="19">
        <f t="shared" si="1"/>
        <v>-24.120219690805513</v>
      </c>
      <c r="I29" s="8">
        <f t="shared" si="2"/>
        <v>-0.9458909682668803</v>
      </c>
      <c r="J29" s="26">
        <f t="shared" si="3"/>
        <v>-24.59316517493896</v>
      </c>
      <c r="K29" s="26">
        <f t="shared" si="4"/>
        <v>-23.64727420667208</v>
      </c>
    </row>
    <row r="30" spans="1:11" ht="15">
      <c r="A30" s="14">
        <v>34</v>
      </c>
      <c r="B30" s="1" t="s">
        <v>7</v>
      </c>
      <c r="C30" s="4">
        <v>0.8543531326281529</v>
      </c>
      <c r="D30" s="4">
        <v>111.06590724165989</v>
      </c>
      <c r="E30" s="4">
        <v>92.27013832384051</v>
      </c>
      <c r="F30" s="4">
        <v>81.16354759967453</v>
      </c>
      <c r="G30" s="19">
        <f t="shared" si="0"/>
        <v>86.71684296175752</v>
      </c>
      <c r="H30" s="19">
        <f t="shared" si="1"/>
        <v>-24.349064279902365</v>
      </c>
      <c r="I30" s="6">
        <f t="shared" si="2"/>
        <v>11.106590724165983</v>
      </c>
      <c r="J30" s="26">
        <f t="shared" si="3"/>
        <v>-18.795768917819373</v>
      </c>
      <c r="K30" s="26">
        <f t="shared" si="4"/>
        <v>-29.902359641985356</v>
      </c>
    </row>
    <row r="31" spans="1:11" ht="15">
      <c r="A31" s="14">
        <v>23</v>
      </c>
      <c r="B31" s="1" t="s">
        <v>26</v>
      </c>
      <c r="C31" s="4">
        <v>0.7933279088689993</v>
      </c>
      <c r="D31" s="4">
        <v>95.19934906427991</v>
      </c>
      <c r="E31" s="4">
        <v>78.53946297803093</v>
      </c>
      <c r="F31" s="4">
        <v>54.739625711960954</v>
      </c>
      <c r="G31" s="19">
        <f t="shared" si="0"/>
        <v>66.63954434499594</v>
      </c>
      <c r="H31" s="19">
        <f t="shared" si="1"/>
        <v>-28.559804719283974</v>
      </c>
      <c r="I31" s="6">
        <f t="shared" si="2"/>
        <v>23.79983726606997</v>
      </c>
      <c r="J31" s="26">
        <f t="shared" si="3"/>
        <v>-16.65988608624899</v>
      </c>
      <c r="K31" s="26">
        <f t="shared" si="4"/>
        <v>-40.45972335231896</v>
      </c>
    </row>
    <row r="32" spans="1:11" ht="15">
      <c r="A32" s="14">
        <v>30</v>
      </c>
      <c r="B32" s="1" t="s">
        <v>6</v>
      </c>
      <c r="C32" s="4">
        <v>0.6509357200976403</v>
      </c>
      <c r="D32" s="4">
        <v>52.074857607811225</v>
      </c>
      <c r="E32" s="4">
        <v>46.86737184703011</v>
      </c>
      <c r="F32" s="4">
        <v>36.452400325467856</v>
      </c>
      <c r="G32" s="19">
        <f t="shared" si="0"/>
        <v>41.65988608624898</v>
      </c>
      <c r="H32" s="19">
        <f t="shared" si="1"/>
        <v>-10.414971521562244</v>
      </c>
      <c r="I32" s="6">
        <f t="shared" si="2"/>
        <v>10.41497152156225</v>
      </c>
      <c r="J32" s="26">
        <f t="shared" si="3"/>
        <v>-5.207485760781118</v>
      </c>
      <c r="K32" s="26">
        <f t="shared" si="4"/>
        <v>-15.622457282343369</v>
      </c>
    </row>
    <row r="33" spans="1:11" ht="15">
      <c r="A33" s="14">
        <v>24</v>
      </c>
      <c r="B33" s="1" t="s">
        <v>27</v>
      </c>
      <c r="C33" s="4">
        <v>0.5187144019528072</v>
      </c>
      <c r="D33" s="4">
        <v>36.3100081366965</v>
      </c>
      <c r="E33" s="4">
        <v>26.454434499593166</v>
      </c>
      <c r="F33" s="4">
        <v>29.0480065093572</v>
      </c>
      <c r="G33" s="19">
        <f t="shared" si="0"/>
        <v>27.751220504475185</v>
      </c>
      <c r="H33" s="19">
        <f t="shared" si="1"/>
        <v>-8.558787632221318</v>
      </c>
      <c r="I33" s="8">
        <f t="shared" si="2"/>
        <v>-2.593572009764035</v>
      </c>
      <c r="J33" s="26">
        <f t="shared" si="3"/>
        <v>-9.855573637103337</v>
      </c>
      <c r="K33" s="26">
        <f t="shared" si="4"/>
        <v>-7.262001627339302</v>
      </c>
    </row>
    <row r="34" spans="1:11" ht="15">
      <c r="A34" s="14">
        <v>33</v>
      </c>
      <c r="B34" s="1" t="s">
        <v>33</v>
      </c>
      <c r="C34" s="4">
        <v>0.47803091944670467</v>
      </c>
      <c r="D34" s="4">
        <v>33.46216436126933</v>
      </c>
      <c r="E34" s="4">
        <v>25.81366965012205</v>
      </c>
      <c r="F34" s="4">
        <v>21.51139137510171</v>
      </c>
      <c r="G34" s="19">
        <f t="shared" si="0"/>
        <v>23.66253051261188</v>
      </c>
      <c r="H34" s="19">
        <f t="shared" si="1"/>
        <v>-9.79963384865745</v>
      </c>
      <c r="I34" s="6">
        <f t="shared" si="2"/>
        <v>4.302278275020342</v>
      </c>
      <c r="J34" s="26">
        <f t="shared" si="3"/>
        <v>-7.648494711147279</v>
      </c>
      <c r="K34" s="26">
        <f t="shared" si="4"/>
        <v>-11.950772986167621</v>
      </c>
    </row>
    <row r="35" spans="1:11" ht="15">
      <c r="A35" s="14">
        <v>1</v>
      </c>
      <c r="B35" s="1" t="s">
        <v>8</v>
      </c>
      <c r="C35" s="4">
        <v>0.4373474369406021</v>
      </c>
      <c r="D35" s="4">
        <v>26.240846216436125</v>
      </c>
      <c r="E35" s="4">
        <v>12.683075671277459</v>
      </c>
      <c r="F35" s="4">
        <v>13.557770545158663</v>
      </c>
      <c r="G35" s="19">
        <f t="shared" si="0"/>
        <v>13.120423108218061</v>
      </c>
      <c r="H35" s="19">
        <f t="shared" si="1"/>
        <v>-13.120423108218064</v>
      </c>
      <c r="I35" s="8">
        <f t="shared" si="2"/>
        <v>-0.8746948738812037</v>
      </c>
      <c r="J35" s="26">
        <f t="shared" si="3"/>
        <v>-13.557770545158666</v>
      </c>
      <c r="K35" s="26">
        <f t="shared" si="4"/>
        <v>-12.683075671277463</v>
      </c>
    </row>
    <row r="36" spans="1:11" ht="15">
      <c r="A36" s="14">
        <v>25</v>
      </c>
      <c r="B36" s="1" t="s">
        <v>4</v>
      </c>
      <c r="C36" s="4">
        <v>0.26444263628966636</v>
      </c>
      <c r="D36" s="4">
        <v>7.933279088689991</v>
      </c>
      <c r="E36" s="4">
        <v>4.759967453213994</v>
      </c>
      <c r="F36" s="4">
        <v>6.082180634662326</v>
      </c>
      <c r="G36" s="19">
        <f t="shared" si="0"/>
        <v>5.421074043938161</v>
      </c>
      <c r="H36" s="19">
        <f t="shared" si="1"/>
        <v>-2.5122050447518305</v>
      </c>
      <c r="I36" s="8">
        <f t="shared" si="2"/>
        <v>-1.3222131814483324</v>
      </c>
      <c r="J36" s="26">
        <f t="shared" si="3"/>
        <v>-3.173311635475997</v>
      </c>
      <c r="K36" s="26">
        <f t="shared" si="4"/>
        <v>-1.8510984540276647</v>
      </c>
    </row>
    <row r="37" spans="1:11" ht="15">
      <c r="A37" s="14">
        <v>28</v>
      </c>
      <c r="B37" s="1" t="s">
        <v>5</v>
      </c>
      <c r="C37" s="4">
        <v>0.07119609438567942</v>
      </c>
      <c r="D37" s="4">
        <v>0.7119609438567942</v>
      </c>
      <c r="E37" s="4">
        <v>0.4271765663140765</v>
      </c>
      <c r="F37" s="4">
        <v>0.7119609438567942</v>
      </c>
      <c r="G37" s="19">
        <f t="shared" si="0"/>
        <v>0.5695687550854354</v>
      </c>
      <c r="H37" s="19">
        <f t="shared" si="1"/>
        <v>-0.14239218877135884</v>
      </c>
      <c r="I37" s="8">
        <f t="shared" si="2"/>
        <v>-0.2847843775427177</v>
      </c>
      <c r="J37" s="26">
        <f t="shared" si="3"/>
        <v>-0.2847843775427177</v>
      </c>
      <c r="K37" s="26">
        <f t="shared" si="4"/>
        <v>0</v>
      </c>
    </row>
    <row r="38" spans="1:9" ht="15">
      <c r="A38" s="1"/>
      <c r="B38" s="18" t="s">
        <v>34</v>
      </c>
      <c r="C38" s="19">
        <f>SUM(C4:C37)</f>
        <v>100</v>
      </c>
      <c r="D38" s="21">
        <f>SUM(D4:D37)</f>
        <v>68225.89503661508</v>
      </c>
      <c r="E38" s="21">
        <f>SUM(E4:E37)</f>
        <v>57065.12408462166</v>
      </c>
      <c r="F38" s="21">
        <f>SUM(F4:F37)</f>
        <v>50102.71562245728</v>
      </c>
      <c r="G38" s="19">
        <f>SUM(G4:G37)</f>
        <v>53583.919853539446</v>
      </c>
      <c r="H38" s="19"/>
      <c r="I38" s="20">
        <f t="shared" si="2"/>
        <v>6962.408462164378</v>
      </c>
    </row>
    <row r="39" spans="2:9" ht="15">
      <c r="B39" s="18" t="s">
        <v>53</v>
      </c>
      <c r="C39" s="19">
        <f>AVERAGE(C4:C37)</f>
        <v>2.9411764705882355</v>
      </c>
      <c r="D39" s="21"/>
      <c r="E39" s="21"/>
      <c r="F39" s="21"/>
      <c r="G39" s="23"/>
      <c r="H39" s="23"/>
      <c r="I39" s="24"/>
    </row>
    <row r="40" spans="2:9" ht="15">
      <c r="B40" s="18" t="s">
        <v>54</v>
      </c>
      <c r="C40" s="19"/>
      <c r="D40" s="21"/>
      <c r="E40" s="39">
        <f>AVERAGE(E4:F37)</f>
        <v>1575.9976427511606</v>
      </c>
      <c r="F40" s="39"/>
      <c r="G40" s="23">
        <f>AVERAGE(D4:F37)</f>
        <v>1719.5464190558246</v>
      </c>
      <c r="H40" s="23"/>
      <c r="I40" s="24"/>
    </row>
    <row r="41" spans="2:9" ht="15">
      <c r="B41" s="22"/>
      <c r="C41" s="23"/>
      <c r="D41" s="33"/>
      <c r="E41" s="33"/>
      <c r="F41" s="33"/>
      <c r="G41" s="23"/>
      <c r="H41" s="23"/>
      <c r="I41" s="24"/>
    </row>
    <row r="44" spans="2:11" s="34" customFormat="1" ht="21">
      <c r="B44" s="40" t="s">
        <v>55</v>
      </c>
      <c r="C44" s="40"/>
      <c r="D44" s="40"/>
      <c r="E44" s="40"/>
      <c r="F44" s="40"/>
      <c r="G44" s="40"/>
      <c r="H44" s="40"/>
      <c r="I44" s="40"/>
      <c r="J44" s="40"/>
      <c r="K44" s="40"/>
    </row>
  </sheetData>
  <mergeCells count="3">
    <mergeCell ref="D2:H2"/>
    <mergeCell ref="E40:F40"/>
    <mergeCell ref="B44:K4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Baby Moreno</dc:creator>
  <cp:keywords/>
  <dc:description/>
  <cp:lastModifiedBy>Juan</cp:lastModifiedBy>
  <cp:lastPrinted>2013-11-19T19:32:12Z</cp:lastPrinted>
  <dcterms:created xsi:type="dcterms:W3CDTF">2013-10-07T19:11:07Z</dcterms:created>
  <dcterms:modified xsi:type="dcterms:W3CDTF">2015-03-09T14:24:54Z</dcterms:modified>
  <cp:category/>
  <cp:version/>
  <cp:contentType/>
  <cp:contentStatus/>
</cp:coreProperties>
</file>